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externalReferences>
    <externalReference r:id="rId2"/>
  </externalReference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<sst xmlns="http://schemas.openxmlformats.org/spreadsheetml/2006/main" count="283">
  <si>
    <t>附表</t>
  </si>
  <si>
    <t>全市预算单位采购贫困地区农副产品（扶贫“832”平台）进展情况表</t>
  </si>
  <si>
    <t>单位：万元</t>
  </si>
  <si>
    <t>序号</t>
  </si>
  <si>
    <t>一、市直单位</t>
  </si>
  <si>
    <t>开通管理账号</t>
  </si>
  <si>
    <t>激活交易账号</t>
  </si>
  <si>
    <t>单位总人数</t>
  </si>
  <si>
    <t>年度应采购额</t>
  </si>
  <si>
    <t>应预份额15%</t>
  </si>
  <si>
    <t>财政供养人员</t>
  </si>
  <si>
    <t>已完成交易额</t>
  </si>
  <si>
    <t>备注</t>
  </si>
  <si>
    <t>其中：</t>
  </si>
  <si>
    <t>在职人员</t>
  </si>
  <si>
    <t>聘员、雇员、临时工人数</t>
  </si>
  <si>
    <t>市委办公室</t>
  </si>
  <si>
    <t>中共黄石市委办公室</t>
  </si>
  <si>
    <t>√</t>
  </si>
  <si>
    <t>市政府办公室</t>
  </si>
  <si>
    <t>黄石市人民政府办公室</t>
  </si>
  <si>
    <t>市人大</t>
  </si>
  <si>
    <t>黄石市人大常委会办公室</t>
  </si>
  <si>
    <t>市政协</t>
  </si>
  <si>
    <t>中国人民政治协商会议湖北省黄石市委员会办公室</t>
  </si>
  <si>
    <t>市纪委</t>
  </si>
  <si>
    <t>中共黄石市纪律检查委员会</t>
  </si>
  <si>
    <t>市反腐倡廉教育中心</t>
  </si>
  <si>
    <t>黄石市反腐倡廉教育中心</t>
  </si>
  <si>
    <t>市委政研室</t>
  </si>
  <si>
    <t>中共黄石市委政策研究室</t>
  </si>
  <si>
    <t>市政府政研室</t>
  </si>
  <si>
    <t>黄石市人民政府研究室</t>
  </si>
  <si>
    <t>市编办</t>
  </si>
  <si>
    <t>中共黄石市委机构编制委员会办公室</t>
  </si>
  <si>
    <t>市委组织部</t>
  </si>
  <si>
    <t>中共黄石市委组织部</t>
  </si>
  <si>
    <t>市政法委</t>
  </si>
  <si>
    <t>中共黄石市委政法委员会</t>
  </si>
  <si>
    <t>市委统战部（含侨联）</t>
  </si>
  <si>
    <t>中共黄石市委统战部（含市侨联）</t>
  </si>
  <si>
    <t>市民主党派</t>
  </si>
  <si>
    <t>黄石市民主党派机关事务管理办公室工会联合会</t>
  </si>
  <si>
    <t>市外事办</t>
  </si>
  <si>
    <t>中共黄石市委外事工作委员会办公室</t>
  </si>
  <si>
    <t>市台办</t>
  </si>
  <si>
    <t>中共黄石市委台湾工作办公室</t>
  </si>
  <si>
    <t>市委老干局</t>
  </si>
  <si>
    <t>中共黄石市委老干部局</t>
  </si>
  <si>
    <t>市机关事务服务中心</t>
  </si>
  <si>
    <t>黄石市机关事务服务中心</t>
  </si>
  <si>
    <t>市人民政府驻北京联络处</t>
  </si>
  <si>
    <t>黄石市人民政府驻北京联络处</t>
  </si>
  <si>
    <t>市人民政府驻上海联络处（市人民政府驻华东联络处）</t>
  </si>
  <si>
    <t>黄石市人民政府驻上海联络处（市人民政府驻华东联络处）</t>
  </si>
  <si>
    <t>市人民政府驻武汉办事处（市委市政府驻武汉群众工作办公室）</t>
  </si>
  <si>
    <t>黄石市人民政府驻武汉办事处（市委市政府驻武汉群众工作办公室）</t>
  </si>
  <si>
    <t>市扶贫办</t>
  </si>
  <si>
    <t>黄石市人民政府扶贫开发办公室</t>
  </si>
  <si>
    <t>市工商联</t>
  </si>
  <si>
    <t>黄石市工商业联合会</t>
  </si>
  <si>
    <t>团市委</t>
  </si>
  <si>
    <t>中国共产主义青年团黄石市委员会</t>
  </si>
  <si>
    <t>市妇联</t>
  </si>
  <si>
    <t>黄石市妇女联合会</t>
  </si>
  <si>
    <t>市人防办</t>
  </si>
  <si>
    <t>黄石市人民防空办公室</t>
  </si>
  <si>
    <t>市信访局</t>
  </si>
  <si>
    <t>黄石市信访局</t>
  </si>
  <si>
    <t>市财政局</t>
  </si>
  <si>
    <t>黄石市财政局-本级</t>
  </si>
  <si>
    <t>市公安局</t>
  </si>
  <si>
    <t>黄石市公安局</t>
  </si>
  <si>
    <t>市司法局</t>
  </si>
  <si>
    <t>黄石市司法局</t>
  </si>
  <si>
    <t>市强戒所</t>
  </si>
  <si>
    <t>黄石市强制隔离戒毒所</t>
  </si>
  <si>
    <t>市审计局</t>
  </si>
  <si>
    <t>黄石市审计局</t>
  </si>
  <si>
    <t>市统计局</t>
  </si>
  <si>
    <t>黄石市统计局</t>
  </si>
  <si>
    <t>市政务服务和大数据管理局</t>
  </si>
  <si>
    <t>黄石市政务服务和大数据管理局</t>
  </si>
  <si>
    <t>市市场监督管理局</t>
  </si>
  <si>
    <t>黄石市市场监督管理局</t>
  </si>
  <si>
    <t>含局机关、计量检测所、市信息与标准化所、市食品药品检测中心</t>
  </si>
  <si>
    <t>市质量监督检验所</t>
  </si>
  <si>
    <t>黄石市产品质量监督检验所</t>
  </si>
  <si>
    <t>市委幼儿园</t>
  </si>
  <si>
    <t>黄石市委机关幼儿园</t>
  </si>
  <si>
    <t>市政府幼儿园</t>
  </si>
  <si>
    <t>黄石市政府机关幼儿园</t>
  </si>
  <si>
    <t>市委宣传部</t>
  </si>
  <si>
    <t>中共黄石市委宣传部</t>
  </si>
  <si>
    <t>市教育局</t>
  </si>
  <si>
    <t>黄石市教育局</t>
  </si>
  <si>
    <t>市教育科学研究院</t>
  </si>
  <si>
    <t>黄石市教育科学研究院</t>
  </si>
  <si>
    <t>市教育考试院</t>
  </si>
  <si>
    <t>黄石市教育考试院</t>
  </si>
  <si>
    <t>市教育信息化发展中心</t>
  </si>
  <si>
    <t>黄石市教育信息化发展中心</t>
  </si>
  <si>
    <t>市学校安全和后勤保障管理办公室</t>
  </si>
  <si>
    <t>黄石市学校安全和后勤保障管理办公室</t>
  </si>
  <si>
    <t>市第一中学</t>
  </si>
  <si>
    <t>黄石市第一中学</t>
  </si>
  <si>
    <t>市第二中学</t>
  </si>
  <si>
    <t>黄石市第二中学</t>
  </si>
  <si>
    <t>市第三中学</t>
  </si>
  <si>
    <t>黄石市第三中学</t>
  </si>
  <si>
    <t>市第四中学</t>
  </si>
  <si>
    <t>黄石市第四中学</t>
  </si>
  <si>
    <t>市第五中学</t>
  </si>
  <si>
    <t>黄石市第五中学</t>
  </si>
  <si>
    <t>市第六中学</t>
  </si>
  <si>
    <t>黄石市第六中学</t>
  </si>
  <si>
    <t>市第七中学</t>
  </si>
  <si>
    <t>黄石市第七中学</t>
  </si>
  <si>
    <t>市有色一中</t>
  </si>
  <si>
    <t>黄石市有色一中</t>
  </si>
  <si>
    <t>市特殊教育学校</t>
  </si>
  <si>
    <t>黄石市特殊教育学校</t>
  </si>
  <si>
    <t>湖北工程职业学院</t>
  </si>
  <si>
    <t>湖北城市职业学校</t>
  </si>
  <si>
    <t>黄石艺术学校（艺术高中）</t>
  </si>
  <si>
    <t>市电子技术技工学校</t>
  </si>
  <si>
    <t>黄石市电子技术技工学校</t>
  </si>
  <si>
    <t>市科学技术局</t>
  </si>
  <si>
    <t>黄石市科学技术局</t>
  </si>
  <si>
    <t>市高新技术发展促进中心</t>
  </si>
  <si>
    <t>黄石市高新技术发展促进中心</t>
  </si>
  <si>
    <t>市文化和旅游局</t>
  </si>
  <si>
    <t>黄石市文化和旅游局</t>
  </si>
  <si>
    <t>市图书馆</t>
  </si>
  <si>
    <t>黄石市图书馆</t>
  </si>
  <si>
    <t>市群众艺术馆</t>
  </si>
  <si>
    <t>黄石市群众艺术馆</t>
  </si>
  <si>
    <t>市艺术创作研究所</t>
  </si>
  <si>
    <t>黄石市艺术创作研究所</t>
  </si>
  <si>
    <t>市文化市场综合执法支队</t>
  </si>
  <si>
    <t>黄石市文化市场综合执法支队</t>
  </si>
  <si>
    <t>市工业遗产保护中心</t>
  </si>
  <si>
    <t>黄石市工业遗产保护中心（湖北水泥遗址博物馆）</t>
  </si>
  <si>
    <t>市博物馆</t>
  </si>
  <si>
    <t>黄石市博物馆</t>
  </si>
  <si>
    <t>市文学艺术界联合会</t>
  </si>
  <si>
    <t>黄石市文学艺术界联合会</t>
  </si>
  <si>
    <t>市体育事业发展中心</t>
  </si>
  <si>
    <t>黄石市体育事业发展中心</t>
  </si>
  <si>
    <t>市体育运动学校(体育中学)</t>
  </si>
  <si>
    <t>黄石市体育运动学校（体育中学）</t>
  </si>
  <si>
    <t>中国乒乓球队黄石训练基地</t>
  </si>
  <si>
    <t>市档案馆</t>
  </si>
  <si>
    <t>黄石市档案馆</t>
  </si>
  <si>
    <t>市委党校</t>
  </si>
  <si>
    <t>中共黄石市委党校</t>
  </si>
  <si>
    <t>市科学技术协会</t>
  </si>
  <si>
    <t>黄石市科学技术协会</t>
  </si>
  <si>
    <t>市科技馆</t>
  </si>
  <si>
    <t>黄石市科学技术馆</t>
  </si>
  <si>
    <t>市供销合作社联合社</t>
  </si>
  <si>
    <t>黄石市供销合作社联合社</t>
  </si>
  <si>
    <t>市商务局</t>
  </si>
  <si>
    <t>黄石市商务局</t>
  </si>
  <si>
    <t>市经济和信息化局</t>
  </si>
  <si>
    <t>黄石市经济和信息化局</t>
  </si>
  <si>
    <t>市电力行政执法大队</t>
  </si>
  <si>
    <t>黄石市电力行政执法大队</t>
  </si>
  <si>
    <t>市国资委</t>
  </si>
  <si>
    <t>黄石市人民政府国有资产监督管理委员会</t>
  </si>
  <si>
    <t>市创新发展中心</t>
  </si>
  <si>
    <t>黄石市创新发展中心</t>
  </si>
  <si>
    <t>市制造业服务中心</t>
  </si>
  <si>
    <t>黄石市制造业服务中心</t>
  </si>
  <si>
    <t>市农业农村局</t>
  </si>
  <si>
    <t>黄石市农业农村局</t>
  </si>
  <si>
    <t>含二级部门</t>
  </si>
  <si>
    <t>市畜牧兽医局</t>
  </si>
  <si>
    <t>黄石市畜牧兽医局</t>
  </si>
  <si>
    <t>含农业农村局二级相关单位菜科所15人、农产品检测12人、农机7人、种子局12人</t>
  </si>
  <si>
    <t>市农产品质量安全监督检测中心</t>
  </si>
  <si>
    <t>黄石市农产品质量安全监督检测中心</t>
  </si>
  <si>
    <t>市水利和湖泊局</t>
  </si>
  <si>
    <t>黄石市水利和湖泊局</t>
  </si>
  <si>
    <t>市河道堤防管理局</t>
  </si>
  <si>
    <t>黄石市河道堤防管理局</t>
  </si>
  <si>
    <t>市住房公积金中心</t>
  </si>
  <si>
    <t>黄石市住房公积金中心</t>
  </si>
  <si>
    <t>市地方金融工作局</t>
  </si>
  <si>
    <t>黄石市地方金融工作局</t>
  </si>
  <si>
    <t>市发展和改革委员会</t>
  </si>
  <si>
    <t>黄石市发展和改革委员会</t>
  </si>
  <si>
    <t>市城市管理执法委员会</t>
  </si>
  <si>
    <t>黄石市城市管理执法委员会</t>
  </si>
  <si>
    <t>市政公用局</t>
  </si>
  <si>
    <t>黄石市市政公用局</t>
  </si>
  <si>
    <t>市园林局</t>
  </si>
  <si>
    <t>黄石市园林局</t>
  </si>
  <si>
    <t>市应急管理局</t>
  </si>
  <si>
    <t>黄石市应急管理局</t>
  </si>
  <si>
    <t>市交通运输局</t>
  </si>
  <si>
    <t>黄石市交通运输局</t>
  </si>
  <si>
    <t>市自然资源和规划局</t>
  </si>
  <si>
    <t>黄石市自然资源和规划局</t>
  </si>
  <si>
    <t>市港口物流发展中心</t>
  </si>
  <si>
    <t>黄石市港口物流发展中心</t>
  </si>
  <si>
    <t>市残疾人联合会</t>
  </si>
  <si>
    <t>黄石市残疾人联合会</t>
  </si>
  <si>
    <t>市红十字会</t>
  </si>
  <si>
    <t>黄石市红十字会</t>
  </si>
  <si>
    <t>与卫健委共食堂</t>
  </si>
  <si>
    <t>市退役军人事务局</t>
  </si>
  <si>
    <t>黄石市退役军人事务局</t>
  </si>
  <si>
    <t>市军休所</t>
  </si>
  <si>
    <t>黄石市军队离休退休干部休养所</t>
  </si>
  <si>
    <t>含退役军人服务中心</t>
  </si>
  <si>
    <t>市民政局</t>
  </si>
  <si>
    <t>黄石市民政局</t>
  </si>
  <si>
    <t>市社区服务中心</t>
  </si>
  <si>
    <t>黄石市社区服务中心</t>
  </si>
  <si>
    <t>市福利院</t>
  </si>
  <si>
    <t>黄石市福利院</t>
  </si>
  <si>
    <t>市救助管理站</t>
  </si>
  <si>
    <t>黄石市救助管理站</t>
  </si>
  <si>
    <t>市老年康复中心</t>
  </si>
  <si>
    <t>黄石市老年康复中心</t>
  </si>
  <si>
    <t>市精神病院</t>
  </si>
  <si>
    <t>黄石市精神病医院</t>
  </si>
  <si>
    <t>市儿童福利院</t>
  </si>
  <si>
    <t>黄石市儿童福利院</t>
  </si>
  <si>
    <t>市人力资源和社会保障局</t>
  </si>
  <si>
    <t>黄石市人力资源和社会保障局</t>
  </si>
  <si>
    <t>市社会保险事业局</t>
  </si>
  <si>
    <t>黄石市社会保险事业局</t>
  </si>
  <si>
    <t>共市民之家食堂</t>
  </si>
  <si>
    <t>市劳动就业管理局</t>
  </si>
  <si>
    <t>黄石市劳动就业管理局</t>
  </si>
  <si>
    <t>食堂含人才中心</t>
  </si>
  <si>
    <t>市人才中心</t>
  </si>
  <si>
    <t>黄石市人才中心</t>
  </si>
  <si>
    <t>市劳动保障监察支队</t>
  </si>
  <si>
    <t>黄石市劳动保障监察支队</t>
  </si>
  <si>
    <t>市人事考试院</t>
  </si>
  <si>
    <t>黄石市人事考试院</t>
  </si>
  <si>
    <t>食堂含劳动保障监察支队</t>
  </si>
  <si>
    <t>市医疗保障局</t>
  </si>
  <si>
    <t>黄石市医疗保障局</t>
  </si>
  <si>
    <t>市卫生健康委员会</t>
  </si>
  <si>
    <t>黄石市卫生健康委员会</t>
  </si>
  <si>
    <t>市卫生计生委综合监督执法局</t>
  </si>
  <si>
    <t>黄石市卫生计生委综合监督执法局</t>
  </si>
  <si>
    <t>市中心血站</t>
  </si>
  <si>
    <t>黄石市中心血站</t>
  </si>
  <si>
    <t>市疾病预防控制中心</t>
  </si>
  <si>
    <t>黄石市疾病预防控制中心</t>
  </si>
  <si>
    <t>市医学评价暨继续教育办公室</t>
  </si>
  <si>
    <t>黄石市医学评价暨继续教育办公室</t>
  </si>
  <si>
    <t>市临床检验中心</t>
  </si>
  <si>
    <t>黄石市临床检验中心</t>
  </si>
  <si>
    <t>市结核病防治院</t>
  </si>
  <si>
    <t>黄石市结核病防治会</t>
  </si>
  <si>
    <t>市生态环境局</t>
  </si>
  <si>
    <t>黄石市生态环境局</t>
  </si>
  <si>
    <t>含二级部门和环境监察支队</t>
  </si>
  <si>
    <t>市环境监察支队</t>
  </si>
  <si>
    <t>黄石市环境监察支队</t>
  </si>
  <si>
    <t>工会会员</t>
  </si>
  <si>
    <t>市住房和城乡建设局</t>
  </si>
  <si>
    <t>黄石市住房和城乡建设局</t>
  </si>
  <si>
    <t>市直合计</t>
  </si>
  <si>
    <t>大冶市</t>
  </si>
  <si>
    <t>大冶市财政局</t>
  </si>
  <si>
    <t>阳新县</t>
  </si>
  <si>
    <t>阳新县财政局</t>
  </si>
  <si>
    <t>黄石市黄石港区</t>
  </si>
  <si>
    <t>黄石市黄石港区财政局</t>
  </si>
  <si>
    <t>黄石市西塞山区</t>
  </si>
  <si>
    <t>黄石市西塞山区财政局</t>
  </si>
  <si>
    <t>黄石市下陆区</t>
  </si>
  <si>
    <t>黄石市下陆区财政局</t>
  </si>
  <si>
    <t>黄石经济技术开发区·铁山区</t>
  </si>
  <si>
    <t>黄石经济技术开发区铁山区财政局</t>
  </si>
  <si>
    <t>全市合计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</si>
</sst>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4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49"/>
      <name val="宋体"/>
      <charset val="134"/>
    </font>
    <font>
      <sz val="14"/>
      <color indexed="8"/>
      <name val="黑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4"/>
      <color indexed="49"/>
      <name val="宋体"/>
      <charset val="134"/>
    </font>
    <font>
      <sz val="14"/>
      <name val="宋体"/>
      <charset val="134"/>
    </font>
    <font>
      <sz val="14"/>
      <name val="Arial"/>
      <charset val="134"/>
    </font>
    <font>
      <sz val="14"/>
      <color indexed="8"/>
      <name val="宋体"/>
      <charset val="134"/>
    </font>
    <font>
      <sz val="10"/>
      <color indexed="49"/>
      <name val="宋体"/>
      <charset val="134"/>
    </font>
    <font>
      <sz val="12"/>
      <color indexed="4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4"/>
      <color indexed="60"/>
      <name val="宋体"/>
      <charset val="134"/>
    </font>
    <font>
      <sz val="14"/>
      <color indexed="40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5" applyNumberFormat="0" applyAlignment="0" applyProtection="0">
      <alignment vertical="center"/>
    </xf>
    <xf numFmtId="0" fontId="39" fillId="13" borderId="9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0"/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5.6&#20840;&#24066;&#39044;&#31639;&#21333;&#20301;&#37319;&#36141;&#36139;&#22256;&#22320;&#21306;&#20892;&#21103;&#20135;&#21697;&#65288;&#25206;&#36139;&#8220;832&#8221;&#24179;&#21488;&#65289;&#36827;&#2363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单位统计5.6 "/>
      <sheetName val="Sheet1"/>
      <sheetName val="预算单位统计10.9"/>
    </sheetNames>
    <sheetDataSet>
      <sheetData sheetId="0">
        <row r="1">
          <cell r="A1" t="str">
            <v>预算单位名称</v>
          </cell>
          <cell r="B1" t="str">
            <v>预算单位数量</v>
          </cell>
          <cell r="C1" t="str">
            <v>预算单位激活数量</v>
          </cell>
          <cell r="D1" t="str">
            <v>未预留份额预算单位数量</v>
          </cell>
          <cell r="E1" t="str">
            <v>已开展交易预算单位数量</v>
          </cell>
          <cell r="F1" t="str">
            <v>采购人账号数量</v>
          </cell>
          <cell r="G1" t="str">
            <v>采购人账号激活数量</v>
          </cell>
          <cell r="H1" t="str">
            <v>年度农副产品采购总额（万元）</v>
          </cell>
          <cell r="I1" t="str">
            <v>总体预留比例</v>
          </cell>
          <cell r="J1" t="str">
            <v>拟预留采购总额（万元）</v>
          </cell>
          <cell r="K1" t="str">
            <v>832平台已完成交易总额（万元）</v>
          </cell>
          <cell r="L1" t="str">
            <v>预留份额完成比例</v>
          </cell>
          <cell r="M1" t="str">
            <v>商品总额（万元）</v>
          </cell>
          <cell r="N1" t="str">
            <v>个人购买（万元）</v>
          </cell>
          <cell r="O1" t="str">
            <v>描述</v>
          </cell>
        </row>
        <row r="2">
          <cell r="A2" t="str">
            <v>黄石市财政局-本级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3</v>
          </cell>
          <cell r="G2">
            <v>3</v>
          </cell>
          <cell r="H2" t="str">
            <v/>
          </cell>
          <cell r="I2" t="str">
            <v/>
          </cell>
          <cell r="J2" t="str">
            <v/>
          </cell>
          <cell r="K2">
            <v>2.03</v>
          </cell>
          <cell r="L2" t="str">
            <v/>
          </cell>
          <cell r="M2">
            <v>2.03</v>
          </cell>
          <cell r="N2">
            <v>0</v>
          </cell>
          <cell r="O2" t="str">
            <v/>
          </cell>
        </row>
        <row r="3">
          <cell r="A3" t="str">
            <v>黄石市西塞山区财政局</v>
          </cell>
          <cell r="B3">
            <v>63</v>
          </cell>
          <cell r="C3">
            <v>63</v>
          </cell>
          <cell r="D3">
            <v>23</v>
          </cell>
          <cell r="E3">
            <v>10</v>
          </cell>
          <cell r="F3">
            <v>68</v>
          </cell>
          <cell r="G3">
            <v>68</v>
          </cell>
          <cell r="H3" t="str">
            <v/>
          </cell>
          <cell r="I3" t="str">
            <v/>
          </cell>
          <cell r="J3" t="str">
            <v/>
          </cell>
          <cell r="K3">
            <v>12.71</v>
          </cell>
          <cell r="L3" t="str">
            <v/>
          </cell>
          <cell r="M3">
            <v>12.71</v>
          </cell>
          <cell r="N3">
            <v>0</v>
          </cell>
          <cell r="O3" t="str">
            <v/>
          </cell>
        </row>
        <row r="4">
          <cell r="A4" t="str">
            <v>黄石市黄石港区财政局</v>
          </cell>
          <cell r="B4">
            <v>59</v>
          </cell>
          <cell r="C4">
            <v>59</v>
          </cell>
          <cell r="D4">
            <v>32</v>
          </cell>
          <cell r="E4">
            <v>5</v>
          </cell>
          <cell r="F4">
            <v>68</v>
          </cell>
          <cell r="G4">
            <v>68</v>
          </cell>
          <cell r="H4">
            <v>67.8</v>
          </cell>
          <cell r="I4">
            <v>15</v>
          </cell>
          <cell r="J4">
            <v>10.17</v>
          </cell>
          <cell r="K4">
            <v>3.25</v>
          </cell>
          <cell r="L4">
            <v>31.92</v>
          </cell>
          <cell r="M4">
            <v>3.23</v>
          </cell>
          <cell r="N4">
            <v>0</v>
          </cell>
          <cell r="O4" t="str">
            <v>(黄石港区国有资产监督管理局)</v>
          </cell>
        </row>
        <row r="5">
          <cell r="A5" t="str">
            <v>黄石市下陆区财政局</v>
          </cell>
          <cell r="B5">
            <v>67</v>
          </cell>
          <cell r="C5">
            <v>67</v>
          </cell>
          <cell r="D5">
            <v>23</v>
          </cell>
          <cell r="E5">
            <v>13</v>
          </cell>
          <cell r="F5">
            <v>71</v>
          </cell>
          <cell r="G5">
            <v>71</v>
          </cell>
          <cell r="H5" t="str">
            <v/>
          </cell>
          <cell r="I5" t="str">
            <v/>
          </cell>
          <cell r="J5" t="str">
            <v/>
          </cell>
          <cell r="K5">
            <v>14.18</v>
          </cell>
          <cell r="L5" t="str">
            <v/>
          </cell>
          <cell r="M5">
            <v>14.18</v>
          </cell>
          <cell r="N5">
            <v>0</v>
          </cell>
          <cell r="O5" t="str">
            <v>本单位无食堂，共用区机关事务服务中心政府机关食堂，单位一共12人，工会物资没人500，我局全额采购6000的物资，所以完成比例较高</v>
          </cell>
        </row>
        <row r="6">
          <cell r="A6" t="str">
            <v>阳新县财政局</v>
          </cell>
          <cell r="B6">
            <v>201</v>
          </cell>
          <cell r="C6">
            <v>201</v>
          </cell>
          <cell r="D6">
            <v>200</v>
          </cell>
          <cell r="E6">
            <v>64</v>
          </cell>
          <cell r="F6">
            <v>208</v>
          </cell>
          <cell r="G6">
            <v>208</v>
          </cell>
          <cell r="H6" t="str">
            <v/>
          </cell>
          <cell r="I6" t="str">
            <v/>
          </cell>
          <cell r="J6" t="str">
            <v/>
          </cell>
          <cell r="K6">
            <v>244.17</v>
          </cell>
          <cell r="L6" t="str">
            <v/>
          </cell>
          <cell r="M6">
            <v>244.16</v>
          </cell>
          <cell r="N6">
            <v>0</v>
          </cell>
          <cell r="O6" t="str">
            <v/>
          </cell>
        </row>
        <row r="7">
          <cell r="A7" t="str">
            <v>大冶市财政局</v>
          </cell>
          <cell r="B7">
            <v>201</v>
          </cell>
          <cell r="C7">
            <v>201</v>
          </cell>
          <cell r="D7">
            <v>13</v>
          </cell>
          <cell r="E7">
            <v>68</v>
          </cell>
          <cell r="F7">
            <v>253</v>
          </cell>
          <cell r="G7">
            <v>253</v>
          </cell>
          <cell r="H7">
            <v>3358.77</v>
          </cell>
          <cell r="I7">
            <v>15</v>
          </cell>
          <cell r="J7">
            <v>503.82</v>
          </cell>
          <cell r="K7">
            <v>103.76</v>
          </cell>
          <cell r="L7">
            <v>20.59</v>
          </cell>
          <cell r="M7">
            <v>103.59</v>
          </cell>
          <cell r="N7">
            <v>0</v>
          </cell>
          <cell r="O7" t="str">
            <v/>
          </cell>
        </row>
        <row r="8">
          <cell r="A8" t="str">
            <v>黄石经济技术开发区铁山区财政局</v>
          </cell>
          <cell r="B8">
            <v>66</v>
          </cell>
          <cell r="C8">
            <v>66</v>
          </cell>
          <cell r="D8">
            <v>65</v>
          </cell>
          <cell r="E8">
            <v>7</v>
          </cell>
          <cell r="F8">
            <v>68</v>
          </cell>
          <cell r="G8">
            <v>68</v>
          </cell>
          <cell r="H8" t="str">
            <v/>
          </cell>
          <cell r="I8" t="str">
            <v/>
          </cell>
          <cell r="J8" t="str">
            <v/>
          </cell>
          <cell r="K8">
            <v>7.27</v>
          </cell>
          <cell r="L8" t="str">
            <v/>
          </cell>
          <cell r="M8">
            <v>7.27</v>
          </cell>
          <cell r="N8">
            <v>0</v>
          </cell>
          <cell r="O8" t="str">
            <v>10月9号</v>
          </cell>
        </row>
        <row r="9">
          <cell r="A9" t="str">
            <v>黄石市医疗保障局</v>
          </cell>
          <cell r="B9">
            <v>1</v>
          </cell>
          <cell r="C9">
            <v>1</v>
          </cell>
          <cell r="D9">
            <v>1</v>
          </cell>
          <cell r="E9">
            <v>0</v>
          </cell>
          <cell r="F9">
            <v>1</v>
          </cell>
          <cell r="G9">
            <v>1</v>
          </cell>
          <cell r="H9" t="str">
            <v/>
          </cell>
          <cell r="I9" t="str">
            <v/>
          </cell>
          <cell r="J9" t="str">
            <v/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 t="str">
            <v/>
          </cell>
        </row>
        <row r="10">
          <cell r="A10" t="str">
            <v>黄石市应急管理局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2</v>
          </cell>
          <cell r="H10" t="str">
            <v/>
          </cell>
          <cell r="I10" t="str">
            <v/>
          </cell>
          <cell r="J10" t="str">
            <v/>
          </cell>
          <cell r="K10">
            <v>0.33</v>
          </cell>
          <cell r="L10" t="str">
            <v/>
          </cell>
          <cell r="M10">
            <v>0.33</v>
          </cell>
          <cell r="N10">
            <v>0</v>
          </cell>
          <cell r="O10" t="str">
            <v/>
          </cell>
        </row>
        <row r="11">
          <cell r="A11" t="str">
            <v>黄石市港口物流发展中心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 t="str">
            <v/>
          </cell>
          <cell r="I11" t="str">
            <v/>
          </cell>
          <cell r="J11" t="str">
            <v/>
          </cell>
          <cell r="K11">
            <v>1.25</v>
          </cell>
          <cell r="L11" t="str">
            <v/>
          </cell>
          <cell r="M11">
            <v>1.25</v>
          </cell>
          <cell r="N11">
            <v>0</v>
          </cell>
          <cell r="O11" t="str">
            <v/>
          </cell>
        </row>
        <row r="12">
          <cell r="A12" t="str">
            <v>黄石市人民防空办公室</v>
          </cell>
          <cell r="B12">
            <v>1</v>
          </cell>
          <cell r="C12">
            <v>1</v>
          </cell>
          <cell r="D12">
            <v>1</v>
          </cell>
          <cell r="E12">
            <v>0</v>
          </cell>
          <cell r="F12">
            <v>1</v>
          </cell>
          <cell r="G12">
            <v>1</v>
          </cell>
          <cell r="H12" t="str">
            <v/>
          </cell>
          <cell r="I12" t="str">
            <v/>
          </cell>
          <cell r="J12" t="str">
            <v/>
          </cell>
          <cell r="K12">
            <v>0</v>
          </cell>
          <cell r="L12" t="str">
            <v/>
          </cell>
          <cell r="M12">
            <v>0</v>
          </cell>
          <cell r="N12">
            <v>0</v>
          </cell>
          <cell r="O12" t="str">
            <v/>
          </cell>
        </row>
        <row r="13">
          <cell r="A13" t="str">
            <v>中共黄石市委党校</v>
          </cell>
          <cell r="B13">
            <v>1</v>
          </cell>
          <cell r="C13">
            <v>1</v>
          </cell>
          <cell r="D13">
            <v>1</v>
          </cell>
          <cell r="E13">
            <v>0</v>
          </cell>
          <cell r="F13">
            <v>3</v>
          </cell>
          <cell r="G13">
            <v>3</v>
          </cell>
          <cell r="H13" t="str">
            <v/>
          </cell>
          <cell r="I13" t="str">
            <v/>
          </cell>
          <cell r="J13" t="str">
            <v/>
          </cell>
          <cell r="K13">
            <v>0</v>
          </cell>
          <cell r="L13" t="str">
            <v/>
          </cell>
          <cell r="M13">
            <v>0</v>
          </cell>
          <cell r="N13">
            <v>0</v>
          </cell>
          <cell r="O13" t="str">
            <v/>
          </cell>
        </row>
        <row r="14">
          <cell r="A14" t="str">
            <v>黄石市住房和城乡建设局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  <cell r="F14">
            <v>1</v>
          </cell>
          <cell r="G14">
            <v>1</v>
          </cell>
          <cell r="H14" t="str">
            <v/>
          </cell>
          <cell r="I14" t="str">
            <v/>
          </cell>
          <cell r="J14" t="str">
            <v/>
          </cell>
          <cell r="K14">
            <v>4.84</v>
          </cell>
          <cell r="L14" t="str">
            <v/>
          </cell>
          <cell r="M14">
            <v>4.84</v>
          </cell>
          <cell r="N14">
            <v>0</v>
          </cell>
          <cell r="O14" t="str">
            <v>无食堂含二级部门</v>
          </cell>
        </row>
        <row r="15">
          <cell r="A15" t="str">
            <v>黄石市公安局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14</v>
          </cell>
          <cell r="G15">
            <v>14</v>
          </cell>
          <cell r="H15" t="str">
            <v/>
          </cell>
          <cell r="I15" t="str">
            <v/>
          </cell>
          <cell r="J15" t="str">
            <v/>
          </cell>
          <cell r="K15">
            <v>11.92</v>
          </cell>
          <cell r="L15" t="str">
            <v/>
          </cell>
          <cell r="M15">
            <v>11.92</v>
          </cell>
          <cell r="N15">
            <v>0</v>
          </cell>
          <cell r="O15" t="str">
            <v/>
          </cell>
        </row>
        <row r="16">
          <cell r="A16" t="str">
            <v>黄石市自然资源和规划局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2</v>
          </cell>
          <cell r="G16">
            <v>2</v>
          </cell>
          <cell r="H16" t="str">
            <v/>
          </cell>
          <cell r="I16" t="str">
            <v/>
          </cell>
          <cell r="J16" t="str">
            <v/>
          </cell>
          <cell r="K16">
            <v>0.64</v>
          </cell>
          <cell r="L16" t="str">
            <v/>
          </cell>
          <cell r="M16">
            <v>0.64</v>
          </cell>
          <cell r="N16">
            <v>0</v>
          </cell>
          <cell r="O16" t="str">
            <v/>
          </cell>
        </row>
        <row r="17">
          <cell r="A17" t="str">
            <v>黄石市住房公积金中心</v>
          </cell>
          <cell r="B17">
            <v>1</v>
          </cell>
          <cell r="C17">
            <v>1</v>
          </cell>
          <cell r="D17">
            <v>1</v>
          </cell>
          <cell r="E17">
            <v>0</v>
          </cell>
          <cell r="F17">
            <v>1</v>
          </cell>
          <cell r="G17">
            <v>1</v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</row>
        <row r="18">
          <cell r="A18" t="str">
            <v>中共黄石市委宣传部</v>
          </cell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 t="str">
            <v/>
          </cell>
          <cell r="I18" t="str">
            <v/>
          </cell>
          <cell r="J18" t="str">
            <v/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 t="str">
            <v>无食堂</v>
          </cell>
        </row>
        <row r="19">
          <cell r="A19" t="str">
            <v>黄石市信访局</v>
          </cell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1</v>
          </cell>
          <cell r="G19">
            <v>1</v>
          </cell>
          <cell r="H19" t="str">
            <v/>
          </cell>
          <cell r="I19" t="str">
            <v/>
          </cell>
          <cell r="J19" t="str">
            <v/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 t="str">
            <v>无食堂</v>
          </cell>
        </row>
        <row r="20">
          <cell r="A20" t="str">
            <v>中国共产主义青年团黄石市委员会</v>
          </cell>
          <cell r="B20">
            <v>1</v>
          </cell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1</v>
          </cell>
          <cell r="H20" t="str">
            <v/>
          </cell>
          <cell r="I20" t="str">
            <v/>
          </cell>
          <cell r="J20" t="str">
            <v/>
          </cell>
          <cell r="K20">
            <v>0</v>
          </cell>
          <cell r="L20" t="str">
            <v/>
          </cell>
          <cell r="M20">
            <v>0</v>
          </cell>
          <cell r="N20">
            <v>0</v>
          </cell>
          <cell r="O20" t="str">
            <v/>
          </cell>
        </row>
        <row r="21">
          <cell r="A21" t="str">
            <v>中共黄石市委组织部</v>
          </cell>
          <cell r="B21">
            <v>1</v>
          </cell>
          <cell r="C21">
            <v>1</v>
          </cell>
          <cell r="D21">
            <v>0</v>
          </cell>
          <cell r="E21">
            <v>1</v>
          </cell>
          <cell r="F21">
            <v>1</v>
          </cell>
          <cell r="G21">
            <v>1</v>
          </cell>
          <cell r="H21" t="str">
            <v/>
          </cell>
          <cell r="I21" t="str">
            <v/>
          </cell>
          <cell r="J21" t="str">
            <v/>
          </cell>
          <cell r="K21">
            <v>2.75</v>
          </cell>
          <cell r="L21" t="str">
            <v/>
          </cell>
          <cell r="M21">
            <v>2.75</v>
          </cell>
          <cell r="N21">
            <v>0</v>
          </cell>
          <cell r="O21" t="str">
            <v>无食堂</v>
          </cell>
        </row>
        <row r="22">
          <cell r="A22" t="str">
            <v>黄石市人民政府研究室</v>
          </cell>
          <cell r="B22">
            <v>1</v>
          </cell>
          <cell r="C22">
            <v>1</v>
          </cell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 t="str">
            <v/>
          </cell>
          <cell r="I22" t="str">
            <v/>
          </cell>
          <cell r="J22" t="str">
            <v/>
          </cell>
          <cell r="K22">
            <v>0</v>
          </cell>
          <cell r="L22" t="str">
            <v/>
          </cell>
          <cell r="M22">
            <v>0</v>
          </cell>
          <cell r="N22">
            <v>0</v>
          </cell>
          <cell r="O22" t="str">
            <v>无食堂</v>
          </cell>
        </row>
        <row r="23">
          <cell r="A23" t="str">
            <v>中共黄石市委政策研究室</v>
          </cell>
          <cell r="B23">
            <v>1</v>
          </cell>
          <cell r="C23">
            <v>1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 t="str">
            <v/>
          </cell>
          <cell r="M23">
            <v>0</v>
          </cell>
          <cell r="N23">
            <v>0</v>
          </cell>
          <cell r="O23" t="str">
            <v>无食堂</v>
          </cell>
        </row>
        <row r="24">
          <cell r="A24" t="str">
            <v>黄石市档案馆</v>
          </cell>
          <cell r="B24">
            <v>1</v>
          </cell>
          <cell r="C24">
            <v>1</v>
          </cell>
          <cell r="D24">
            <v>1</v>
          </cell>
          <cell r="E24">
            <v>0</v>
          </cell>
          <cell r="F24">
            <v>1</v>
          </cell>
          <cell r="G24">
            <v>1</v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 t="str">
            <v/>
          </cell>
          <cell r="M24">
            <v>0</v>
          </cell>
          <cell r="N24">
            <v>0</v>
          </cell>
          <cell r="O24" t="str">
            <v/>
          </cell>
        </row>
        <row r="25">
          <cell r="A25" t="str">
            <v>黄石市妇女联合会</v>
          </cell>
          <cell r="B25">
            <v>1</v>
          </cell>
          <cell r="C25">
            <v>1</v>
          </cell>
          <cell r="D25">
            <v>0</v>
          </cell>
          <cell r="E25">
            <v>0</v>
          </cell>
          <cell r="F25">
            <v>2</v>
          </cell>
          <cell r="G25">
            <v>2</v>
          </cell>
          <cell r="H25" t="str">
            <v/>
          </cell>
          <cell r="I25" t="str">
            <v/>
          </cell>
          <cell r="J25" t="str">
            <v/>
          </cell>
          <cell r="K25">
            <v>0</v>
          </cell>
          <cell r="L25" t="str">
            <v/>
          </cell>
          <cell r="M25">
            <v>0</v>
          </cell>
          <cell r="N25">
            <v>0</v>
          </cell>
          <cell r="O25" t="str">
            <v>无食堂</v>
          </cell>
        </row>
        <row r="26">
          <cell r="A26" t="str">
            <v>黄石市人民政府扶贫开发办公室</v>
          </cell>
          <cell r="B26">
            <v>1</v>
          </cell>
          <cell r="C26">
            <v>1</v>
          </cell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 t="str">
            <v/>
          </cell>
          <cell r="M26">
            <v>0</v>
          </cell>
          <cell r="N26">
            <v>0</v>
          </cell>
          <cell r="O26" t="str">
            <v>无食堂</v>
          </cell>
        </row>
        <row r="27">
          <cell r="A27" t="str">
            <v>黄石市审计局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1</v>
          </cell>
          <cell r="G27">
            <v>1</v>
          </cell>
          <cell r="H27" t="str">
            <v/>
          </cell>
          <cell r="I27" t="str">
            <v/>
          </cell>
          <cell r="J27" t="str">
            <v/>
          </cell>
          <cell r="K27">
            <v>0</v>
          </cell>
          <cell r="L27" t="str">
            <v/>
          </cell>
          <cell r="M27">
            <v>0</v>
          </cell>
          <cell r="N27">
            <v>0</v>
          </cell>
          <cell r="O27" t="str">
            <v>无食堂</v>
          </cell>
        </row>
        <row r="28">
          <cell r="A28" t="str">
            <v>黄石市政务服务和大数据管理局</v>
          </cell>
          <cell r="B28">
            <v>1</v>
          </cell>
          <cell r="C28">
            <v>1</v>
          </cell>
          <cell r="D28">
            <v>0</v>
          </cell>
          <cell r="E28">
            <v>0</v>
          </cell>
          <cell r="F28">
            <v>1</v>
          </cell>
          <cell r="G28">
            <v>1</v>
          </cell>
          <cell r="H28" t="str">
            <v/>
          </cell>
          <cell r="I28" t="str">
            <v/>
          </cell>
          <cell r="J28" t="str">
            <v/>
          </cell>
          <cell r="K28">
            <v>0</v>
          </cell>
          <cell r="L28" t="str">
            <v/>
          </cell>
          <cell r="M28">
            <v>0</v>
          </cell>
          <cell r="N28">
            <v>0</v>
          </cell>
          <cell r="O28" t="str">
            <v>无食堂</v>
          </cell>
        </row>
        <row r="29">
          <cell r="A29" t="str">
            <v>中共黄石市委台湾工作办公室</v>
          </cell>
          <cell r="B29">
            <v>1</v>
          </cell>
          <cell r="C29">
            <v>1</v>
          </cell>
          <cell r="D29">
            <v>0</v>
          </cell>
          <cell r="E29">
            <v>0</v>
          </cell>
          <cell r="F29">
            <v>1</v>
          </cell>
          <cell r="G29">
            <v>1</v>
          </cell>
          <cell r="H29" t="str">
            <v/>
          </cell>
          <cell r="I29" t="str">
            <v/>
          </cell>
          <cell r="J29" t="str">
            <v/>
          </cell>
          <cell r="K29">
            <v>0</v>
          </cell>
          <cell r="L29" t="str">
            <v/>
          </cell>
          <cell r="M29">
            <v>0</v>
          </cell>
          <cell r="N29">
            <v>0</v>
          </cell>
          <cell r="O29" t="str">
            <v>无食堂</v>
          </cell>
        </row>
        <row r="30">
          <cell r="A30" t="str">
            <v>中国人民政治协商会议湖北省黄石市委员会办公室</v>
          </cell>
          <cell r="B30">
            <v>1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1</v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/>
          </cell>
          <cell r="M30">
            <v>0</v>
          </cell>
          <cell r="N30">
            <v>0</v>
          </cell>
          <cell r="O30" t="str">
            <v>无良堂</v>
          </cell>
        </row>
        <row r="31">
          <cell r="A31" t="str">
            <v>中共黄石市委机构编制委员会办公室</v>
          </cell>
          <cell r="B31">
            <v>1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1</v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/>
          </cell>
          <cell r="M31">
            <v>0</v>
          </cell>
          <cell r="N31">
            <v>0</v>
          </cell>
          <cell r="O31" t="str">
            <v>无食宫城</v>
          </cell>
        </row>
        <row r="32">
          <cell r="A32" t="str">
            <v>黄石市创新发展中心</v>
          </cell>
          <cell r="B32">
            <v>1</v>
          </cell>
          <cell r="C32">
            <v>1</v>
          </cell>
          <cell r="D32">
            <v>0</v>
          </cell>
          <cell r="E32">
            <v>0</v>
          </cell>
          <cell r="F32">
            <v>1</v>
          </cell>
          <cell r="G32">
            <v>1</v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/>
          </cell>
          <cell r="M32">
            <v>0</v>
          </cell>
          <cell r="N32">
            <v>0</v>
          </cell>
          <cell r="O32" t="str">
            <v>无食堂</v>
          </cell>
        </row>
        <row r="33">
          <cell r="A33" t="str">
            <v>黄石市统计局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 t="str">
            <v/>
          </cell>
          <cell r="I33" t="str">
            <v/>
          </cell>
          <cell r="J33" t="str">
            <v/>
          </cell>
          <cell r="K33">
            <v>0.54</v>
          </cell>
          <cell r="L33" t="str">
            <v/>
          </cell>
          <cell r="M33">
            <v>0.54</v>
          </cell>
          <cell r="N33">
            <v>0</v>
          </cell>
          <cell r="O33" t="str">
            <v/>
          </cell>
        </row>
        <row r="34">
          <cell r="A34" t="str">
            <v>黄石市人大常委会办公室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/>
          </cell>
          <cell r="M34">
            <v>0</v>
          </cell>
          <cell r="N34">
            <v>0</v>
          </cell>
          <cell r="O34" t="str">
            <v>无食堂</v>
          </cell>
        </row>
        <row r="35">
          <cell r="A35" t="str">
            <v>黄石市制造业服务中心</v>
          </cell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1</v>
          </cell>
          <cell r="G35">
            <v>1</v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/>
          </cell>
          <cell r="M35">
            <v>0</v>
          </cell>
          <cell r="N35">
            <v>0</v>
          </cell>
          <cell r="O35" t="str">
            <v>无食堂</v>
          </cell>
        </row>
        <row r="36">
          <cell r="A36" t="str">
            <v>黄石市发展和改革委员会</v>
          </cell>
          <cell r="B36">
            <v>1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1</v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/>
          </cell>
          <cell r="M36">
            <v>0</v>
          </cell>
          <cell r="N36">
            <v>0</v>
          </cell>
          <cell r="O36" t="str">
            <v>无食堂</v>
          </cell>
        </row>
        <row r="37">
          <cell r="A37" t="str">
            <v>中共黄石市委政法委员会</v>
          </cell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1</v>
          </cell>
          <cell r="G37">
            <v>1</v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/>
          </cell>
          <cell r="M37">
            <v>0</v>
          </cell>
          <cell r="N37">
            <v>0</v>
          </cell>
          <cell r="O37" t="str">
            <v>无食堂</v>
          </cell>
        </row>
        <row r="38">
          <cell r="A38" t="str">
            <v>中共黄石市委统战部（含市侨联）</v>
          </cell>
          <cell r="B38">
            <v>1</v>
          </cell>
          <cell r="C38">
            <v>1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/>
          </cell>
          <cell r="M38">
            <v>0</v>
          </cell>
          <cell r="N38">
            <v>0</v>
          </cell>
          <cell r="O38" t="str">
            <v>无食堂</v>
          </cell>
        </row>
        <row r="39">
          <cell r="A39" t="str">
            <v>黄石市文学艺术界联合会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1</v>
          </cell>
          <cell r="G39">
            <v>1</v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/>
          </cell>
          <cell r="M39">
            <v>0</v>
          </cell>
          <cell r="N39">
            <v>0</v>
          </cell>
          <cell r="O39" t="str">
            <v>无食堂</v>
          </cell>
        </row>
        <row r="40">
          <cell r="A40" t="str">
            <v>中共黄石市委办公室</v>
          </cell>
          <cell r="B40">
            <v>1</v>
          </cell>
          <cell r="C40">
            <v>1</v>
          </cell>
          <cell r="D40">
            <v>0</v>
          </cell>
          <cell r="E40">
            <v>0</v>
          </cell>
          <cell r="F40">
            <v>1</v>
          </cell>
          <cell r="G40">
            <v>1</v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/>
          </cell>
          <cell r="M40">
            <v>0</v>
          </cell>
          <cell r="N40">
            <v>0</v>
          </cell>
          <cell r="O40" t="str">
            <v>无食堂</v>
          </cell>
        </row>
        <row r="41">
          <cell r="A41" t="str">
            <v>黄石市农产品质量安全监督检测中心</v>
          </cell>
          <cell r="B41">
            <v>1</v>
          </cell>
          <cell r="C41">
            <v>1</v>
          </cell>
          <cell r="D41">
            <v>0</v>
          </cell>
          <cell r="E41">
            <v>0</v>
          </cell>
          <cell r="F41">
            <v>1</v>
          </cell>
          <cell r="G41">
            <v>1</v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/>
          </cell>
          <cell r="M41">
            <v>0</v>
          </cell>
          <cell r="N41">
            <v>0</v>
          </cell>
          <cell r="O41" t="str">
            <v>无食堂</v>
          </cell>
        </row>
        <row r="42">
          <cell r="A42" t="str">
            <v>黄石市人民政府办公室</v>
          </cell>
          <cell r="B42">
            <v>1</v>
          </cell>
          <cell r="C42">
            <v>1</v>
          </cell>
          <cell r="D42">
            <v>0</v>
          </cell>
          <cell r="E42">
            <v>0</v>
          </cell>
          <cell r="F42">
            <v>1</v>
          </cell>
          <cell r="G42">
            <v>1</v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/>
          </cell>
          <cell r="M42">
            <v>0</v>
          </cell>
          <cell r="N42">
            <v>0</v>
          </cell>
          <cell r="O42" t="str">
            <v>拟线上采购16%，线下采购84%。无食堂</v>
          </cell>
        </row>
        <row r="43">
          <cell r="A43" t="str">
            <v>黄石市商务局</v>
          </cell>
          <cell r="B43">
            <v>1</v>
          </cell>
          <cell r="C43">
            <v>1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/>
          </cell>
          <cell r="M43">
            <v>0</v>
          </cell>
          <cell r="N43">
            <v>0</v>
          </cell>
          <cell r="O43" t="str">
            <v>无食堂</v>
          </cell>
        </row>
        <row r="44">
          <cell r="A44" t="str">
            <v>中共黄石市委外事工作委员会办公室</v>
          </cell>
          <cell r="B44">
            <v>1</v>
          </cell>
          <cell r="C44">
            <v>1</v>
          </cell>
          <cell r="D44">
            <v>0</v>
          </cell>
          <cell r="E44">
            <v>0</v>
          </cell>
          <cell r="F44">
            <v>1</v>
          </cell>
          <cell r="G44">
            <v>1</v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/>
          </cell>
          <cell r="M44">
            <v>0</v>
          </cell>
          <cell r="N44">
            <v>0</v>
          </cell>
          <cell r="O44" t="str">
            <v>无食堂</v>
          </cell>
        </row>
        <row r="45">
          <cell r="A45" t="str">
            <v>黄石市红十字会</v>
          </cell>
          <cell r="B45">
            <v>1</v>
          </cell>
          <cell r="C45">
            <v>1</v>
          </cell>
          <cell r="D45">
            <v>0</v>
          </cell>
          <cell r="E45">
            <v>1</v>
          </cell>
          <cell r="F45">
            <v>1</v>
          </cell>
          <cell r="G45">
            <v>1</v>
          </cell>
          <cell r="H45" t="str">
            <v/>
          </cell>
          <cell r="I45" t="str">
            <v/>
          </cell>
          <cell r="J45" t="str">
            <v/>
          </cell>
          <cell r="K45">
            <v>0.82</v>
          </cell>
          <cell r="L45" t="str">
            <v/>
          </cell>
          <cell r="M45">
            <v>0.82</v>
          </cell>
          <cell r="N45">
            <v>0</v>
          </cell>
          <cell r="O45" t="str">
            <v>无食堂</v>
          </cell>
        </row>
        <row r="46">
          <cell r="A46" t="str">
            <v>黄石市人民政府驻上海联络处（市人民政府驻华东联络处）</v>
          </cell>
          <cell r="B46">
            <v>1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 t="str">
            <v/>
          </cell>
          <cell r="I46" t="str">
            <v/>
          </cell>
          <cell r="J46" t="str">
            <v/>
          </cell>
          <cell r="K46">
            <v>0.45</v>
          </cell>
          <cell r="L46" t="str">
            <v/>
          </cell>
          <cell r="M46">
            <v>0.45</v>
          </cell>
          <cell r="N46">
            <v>0</v>
          </cell>
          <cell r="O46" t="str">
            <v/>
          </cell>
        </row>
        <row r="47">
          <cell r="A47" t="str">
            <v>黄石市残疾人联合会</v>
          </cell>
          <cell r="B47">
            <v>1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 t="str">
            <v/>
          </cell>
          <cell r="I47" t="str">
            <v/>
          </cell>
          <cell r="J47" t="str">
            <v/>
          </cell>
          <cell r="K47">
            <v>0.23</v>
          </cell>
          <cell r="L47" t="str">
            <v/>
          </cell>
          <cell r="M47">
            <v>0.23</v>
          </cell>
          <cell r="N47">
            <v>0</v>
          </cell>
          <cell r="O47" t="str">
            <v/>
          </cell>
        </row>
        <row r="48">
          <cell r="A48" t="str">
            <v>黄石市人民政府驻武汉办事处（市委市政府驻武汉群众工作办公室）</v>
          </cell>
          <cell r="B48">
            <v>1</v>
          </cell>
          <cell r="C48">
            <v>1</v>
          </cell>
          <cell r="D48">
            <v>1</v>
          </cell>
          <cell r="E48">
            <v>0</v>
          </cell>
          <cell r="F48">
            <v>1</v>
          </cell>
          <cell r="G48">
            <v>1</v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/>
          </cell>
          <cell r="M48">
            <v>0</v>
          </cell>
          <cell r="N48">
            <v>0</v>
          </cell>
          <cell r="O48" t="str">
            <v/>
          </cell>
        </row>
        <row r="49">
          <cell r="A49" t="str">
            <v>黄石市人民政府驻北京联络处</v>
          </cell>
          <cell r="B49">
            <v>1</v>
          </cell>
          <cell r="C49">
            <v>1</v>
          </cell>
          <cell r="D49">
            <v>1</v>
          </cell>
          <cell r="E49">
            <v>0</v>
          </cell>
          <cell r="F49">
            <v>1</v>
          </cell>
          <cell r="G49">
            <v>1</v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/>
          </cell>
          <cell r="M49">
            <v>0</v>
          </cell>
          <cell r="N49">
            <v>0</v>
          </cell>
          <cell r="O49" t="str">
            <v/>
          </cell>
        </row>
        <row r="50">
          <cell r="A50" t="str">
            <v>黄石市地方金融工作局</v>
          </cell>
          <cell r="B50">
            <v>1</v>
          </cell>
          <cell r="C50">
            <v>1</v>
          </cell>
          <cell r="D50">
            <v>0</v>
          </cell>
          <cell r="E50">
            <v>0</v>
          </cell>
          <cell r="F50">
            <v>1</v>
          </cell>
          <cell r="G50">
            <v>1</v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/>
          </cell>
          <cell r="M50">
            <v>0</v>
          </cell>
          <cell r="N50">
            <v>0</v>
          </cell>
          <cell r="O50" t="str">
            <v>无食堂</v>
          </cell>
        </row>
        <row r="51">
          <cell r="A51" t="str">
            <v>黄石市人民政府国有资产监督管理委员会</v>
          </cell>
          <cell r="B51">
            <v>1</v>
          </cell>
          <cell r="C51">
            <v>1</v>
          </cell>
          <cell r="D51">
            <v>0</v>
          </cell>
          <cell r="E51">
            <v>0</v>
          </cell>
          <cell r="F51">
            <v>1</v>
          </cell>
          <cell r="G51">
            <v>1</v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/>
          </cell>
          <cell r="M51">
            <v>0</v>
          </cell>
          <cell r="N51">
            <v>0</v>
          </cell>
          <cell r="O51" t="str">
            <v>无食堂</v>
          </cell>
        </row>
        <row r="52">
          <cell r="A52" t="str">
            <v>黄石市工商业联合会</v>
          </cell>
          <cell r="B52">
            <v>1</v>
          </cell>
          <cell r="C52">
            <v>1</v>
          </cell>
          <cell r="D52">
            <v>0</v>
          </cell>
          <cell r="E52">
            <v>0</v>
          </cell>
          <cell r="F52">
            <v>1</v>
          </cell>
          <cell r="G52">
            <v>1</v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/>
          </cell>
          <cell r="M52">
            <v>0</v>
          </cell>
          <cell r="N52">
            <v>0</v>
          </cell>
          <cell r="O52" t="str">
            <v>无食堂</v>
          </cell>
        </row>
        <row r="53">
          <cell r="A53" t="str">
            <v>黄石市民主党派机关事务管理办公室工会联合会</v>
          </cell>
          <cell r="B53">
            <v>1</v>
          </cell>
          <cell r="C53">
            <v>1</v>
          </cell>
          <cell r="D53">
            <v>0</v>
          </cell>
          <cell r="E53">
            <v>0</v>
          </cell>
          <cell r="F53">
            <v>1</v>
          </cell>
          <cell r="G53">
            <v>1</v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/>
          </cell>
          <cell r="M53">
            <v>0</v>
          </cell>
          <cell r="N53">
            <v>0</v>
          </cell>
          <cell r="O53" t="str">
            <v>无食堂</v>
          </cell>
        </row>
        <row r="54">
          <cell r="A54" t="str">
            <v>黄石市科学技术局</v>
          </cell>
          <cell r="B54">
            <v>2</v>
          </cell>
          <cell r="C54">
            <v>2</v>
          </cell>
          <cell r="D54">
            <v>0</v>
          </cell>
          <cell r="E54">
            <v>2</v>
          </cell>
          <cell r="F54">
            <v>2</v>
          </cell>
          <cell r="G54">
            <v>2</v>
          </cell>
          <cell r="H54" t="str">
            <v/>
          </cell>
          <cell r="I54" t="str">
            <v/>
          </cell>
          <cell r="J54" t="str">
            <v/>
          </cell>
          <cell r="K54">
            <v>2.1</v>
          </cell>
          <cell r="L54" t="str">
            <v/>
          </cell>
          <cell r="M54">
            <v>2.1</v>
          </cell>
          <cell r="N54">
            <v>0</v>
          </cell>
          <cell r="O54" t="str">
            <v>无食堂</v>
          </cell>
        </row>
        <row r="55">
          <cell r="A55" t="str">
            <v>黄石市科学技术局-本级</v>
          </cell>
          <cell r="B55">
            <v>1</v>
          </cell>
          <cell r="C55">
            <v>1</v>
          </cell>
          <cell r="D55">
            <v>0</v>
          </cell>
          <cell r="E55">
            <v>1</v>
          </cell>
          <cell r="F55">
            <v>1</v>
          </cell>
          <cell r="G55">
            <v>1</v>
          </cell>
          <cell r="H55" t="str">
            <v/>
          </cell>
          <cell r="I55" t="str">
            <v/>
          </cell>
          <cell r="J55" t="str">
            <v/>
          </cell>
          <cell r="K55">
            <v>1.4</v>
          </cell>
          <cell r="L55" t="str">
            <v/>
          </cell>
          <cell r="M55">
            <v>1.4</v>
          </cell>
          <cell r="N55">
            <v>0</v>
          </cell>
          <cell r="O55" t="str">
            <v>无食堂</v>
          </cell>
        </row>
        <row r="56">
          <cell r="A56" t="str">
            <v>黄石市高新技术发展促进中心</v>
          </cell>
          <cell r="B56">
            <v>1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>
            <v>1</v>
          </cell>
          <cell r="H56" t="str">
            <v/>
          </cell>
          <cell r="I56" t="str">
            <v/>
          </cell>
          <cell r="J56" t="str">
            <v/>
          </cell>
          <cell r="K56">
            <v>0.7</v>
          </cell>
          <cell r="L56" t="str">
            <v/>
          </cell>
          <cell r="M56">
            <v>0.7</v>
          </cell>
          <cell r="N56">
            <v>0</v>
          </cell>
          <cell r="O56" t="str">
            <v>无食堂</v>
          </cell>
        </row>
        <row r="57">
          <cell r="A57" t="str">
            <v>黄石市人力资源和社会保障局</v>
          </cell>
          <cell r="B57">
            <v>6</v>
          </cell>
          <cell r="C57">
            <v>6</v>
          </cell>
          <cell r="D57">
            <v>1</v>
          </cell>
          <cell r="E57">
            <v>4</v>
          </cell>
          <cell r="F57">
            <v>6</v>
          </cell>
          <cell r="G57">
            <v>6</v>
          </cell>
          <cell r="H57" t="str">
            <v/>
          </cell>
          <cell r="I57" t="str">
            <v/>
          </cell>
          <cell r="J57" t="str">
            <v/>
          </cell>
          <cell r="K57">
            <v>8.31</v>
          </cell>
          <cell r="L57" t="str">
            <v/>
          </cell>
          <cell r="M57">
            <v>8.31</v>
          </cell>
          <cell r="N57">
            <v>0</v>
          </cell>
          <cell r="O57" t="str">
            <v/>
          </cell>
        </row>
        <row r="58">
          <cell r="A58" t="str">
            <v>黄石市人力资源和社会保障局-本级</v>
          </cell>
          <cell r="B58">
            <v>1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 t="str">
            <v/>
          </cell>
          <cell r="I58" t="str">
            <v/>
          </cell>
          <cell r="J58" t="str">
            <v/>
          </cell>
          <cell r="K58">
            <v>5.08</v>
          </cell>
          <cell r="L58" t="str">
            <v/>
          </cell>
          <cell r="M58">
            <v>5.08</v>
          </cell>
          <cell r="N58">
            <v>0</v>
          </cell>
          <cell r="O58" t="str">
            <v/>
          </cell>
        </row>
        <row r="59">
          <cell r="A59" t="str">
            <v>黄石市劳动就业管理局</v>
          </cell>
          <cell r="B59">
            <v>1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>
            <v>1</v>
          </cell>
          <cell r="H59" t="str">
            <v/>
          </cell>
          <cell r="I59" t="str">
            <v/>
          </cell>
          <cell r="J59" t="str">
            <v/>
          </cell>
          <cell r="K59">
            <v>2.69</v>
          </cell>
          <cell r="L59" t="str">
            <v/>
          </cell>
          <cell r="M59">
            <v>2.69</v>
          </cell>
          <cell r="N59">
            <v>0</v>
          </cell>
          <cell r="O59" t="str">
            <v>无食堂</v>
          </cell>
        </row>
        <row r="60">
          <cell r="A60" t="str">
            <v>黄石市人事考试院</v>
          </cell>
          <cell r="B60">
            <v>1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 t="str">
            <v/>
          </cell>
          <cell r="I60" t="str">
            <v/>
          </cell>
          <cell r="J60" t="str">
            <v/>
          </cell>
          <cell r="K60">
            <v>0.46</v>
          </cell>
          <cell r="L60" t="str">
            <v/>
          </cell>
          <cell r="M60">
            <v>0.46</v>
          </cell>
          <cell r="N60">
            <v>0</v>
          </cell>
          <cell r="O60" t="str">
            <v>无食堂</v>
          </cell>
        </row>
        <row r="61">
          <cell r="A61" t="str">
            <v>黄石市社会保险事业局</v>
          </cell>
          <cell r="B61">
            <v>1</v>
          </cell>
          <cell r="C61">
            <v>1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/>
          </cell>
          <cell r="M61">
            <v>0</v>
          </cell>
          <cell r="N61">
            <v>0</v>
          </cell>
          <cell r="O61" t="str">
            <v>无食堂</v>
          </cell>
        </row>
        <row r="62">
          <cell r="A62" t="str">
            <v>黄石市劳动保障监察支队</v>
          </cell>
          <cell r="B62">
            <v>1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>
            <v>1</v>
          </cell>
          <cell r="H62" t="str">
            <v/>
          </cell>
          <cell r="I62" t="str">
            <v/>
          </cell>
          <cell r="J62" t="str">
            <v/>
          </cell>
          <cell r="K62">
            <v>0.08</v>
          </cell>
          <cell r="L62" t="str">
            <v/>
          </cell>
          <cell r="M62">
            <v>0.08</v>
          </cell>
          <cell r="N62">
            <v>0</v>
          </cell>
          <cell r="O62" t="str">
            <v>无食堂</v>
          </cell>
        </row>
        <row r="63">
          <cell r="A63" t="str">
            <v>黄石市人才中心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>
            <v>1</v>
          </cell>
          <cell r="G63">
            <v>1</v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/>
          </cell>
          <cell r="M63">
            <v>0</v>
          </cell>
          <cell r="N63">
            <v>0</v>
          </cell>
          <cell r="O63" t="str">
            <v>无食堂</v>
          </cell>
        </row>
        <row r="64">
          <cell r="A64" t="str">
            <v>黄石市科学技术协会</v>
          </cell>
          <cell r="B64">
            <v>2</v>
          </cell>
          <cell r="C64">
            <v>2</v>
          </cell>
          <cell r="D64">
            <v>1</v>
          </cell>
          <cell r="E64">
            <v>0</v>
          </cell>
          <cell r="F64">
            <v>2</v>
          </cell>
          <cell r="G64">
            <v>2</v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/>
          </cell>
          <cell r="M64">
            <v>0</v>
          </cell>
          <cell r="N64">
            <v>0</v>
          </cell>
          <cell r="O64" t="str">
            <v>无食堂</v>
          </cell>
        </row>
        <row r="65">
          <cell r="A65" t="str">
            <v>黄石市科学技术协会-本级</v>
          </cell>
          <cell r="B65">
            <v>1</v>
          </cell>
          <cell r="C65">
            <v>1</v>
          </cell>
          <cell r="D65">
            <v>0</v>
          </cell>
          <cell r="E65">
            <v>0</v>
          </cell>
          <cell r="F65">
            <v>1</v>
          </cell>
          <cell r="G65">
            <v>1</v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/>
          </cell>
          <cell r="M65">
            <v>0</v>
          </cell>
          <cell r="N65">
            <v>0</v>
          </cell>
          <cell r="O65" t="str">
            <v>无食堂</v>
          </cell>
        </row>
        <row r="66">
          <cell r="A66" t="str">
            <v>黄石市科学技术馆</v>
          </cell>
          <cell r="B66">
            <v>1</v>
          </cell>
          <cell r="C66">
            <v>1</v>
          </cell>
          <cell r="D66">
            <v>1</v>
          </cell>
          <cell r="E66">
            <v>0</v>
          </cell>
          <cell r="F66">
            <v>1</v>
          </cell>
          <cell r="G66">
            <v>1</v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  <cell r="N66">
            <v>0</v>
          </cell>
          <cell r="O66" t="str">
            <v/>
          </cell>
        </row>
        <row r="67">
          <cell r="A67" t="str">
            <v>黄石市供销合作社联合社</v>
          </cell>
          <cell r="B67">
            <v>2</v>
          </cell>
          <cell r="C67">
            <v>2</v>
          </cell>
          <cell r="D67">
            <v>2</v>
          </cell>
          <cell r="E67">
            <v>0</v>
          </cell>
          <cell r="F67">
            <v>2</v>
          </cell>
          <cell r="G67">
            <v>2</v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  <cell r="N67">
            <v>0</v>
          </cell>
          <cell r="O67" t="str">
            <v/>
          </cell>
        </row>
        <row r="68">
          <cell r="A68" t="str">
            <v>黄石市供销合作社联合社-本级</v>
          </cell>
          <cell r="B68">
            <v>1</v>
          </cell>
          <cell r="C68">
            <v>1</v>
          </cell>
          <cell r="D68">
            <v>1</v>
          </cell>
          <cell r="E68">
            <v>0</v>
          </cell>
          <cell r="F68">
            <v>1</v>
          </cell>
          <cell r="G68">
            <v>1</v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  <cell r="N68">
            <v>0</v>
          </cell>
          <cell r="O68" t="str">
            <v/>
          </cell>
        </row>
        <row r="69">
          <cell r="A69" t="str">
            <v>黄石市电子技术技工学校</v>
          </cell>
          <cell r="B69">
            <v>1</v>
          </cell>
          <cell r="C69">
            <v>1</v>
          </cell>
          <cell r="D69">
            <v>1</v>
          </cell>
          <cell r="E69">
            <v>0</v>
          </cell>
          <cell r="F69">
            <v>1</v>
          </cell>
          <cell r="G69">
            <v>1</v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  <cell r="N69">
            <v>0</v>
          </cell>
          <cell r="O69" t="str">
            <v/>
          </cell>
        </row>
        <row r="70">
          <cell r="A70" t="str">
            <v>黄石市体育事业发展中心</v>
          </cell>
          <cell r="B70">
            <v>4</v>
          </cell>
          <cell r="C70">
            <v>4</v>
          </cell>
          <cell r="D70">
            <v>4</v>
          </cell>
          <cell r="E70">
            <v>3</v>
          </cell>
          <cell r="F70">
            <v>4</v>
          </cell>
          <cell r="G70">
            <v>4</v>
          </cell>
          <cell r="H70" t="str">
            <v/>
          </cell>
          <cell r="I70" t="str">
            <v/>
          </cell>
          <cell r="J70" t="str">
            <v/>
          </cell>
          <cell r="K70">
            <v>1.25</v>
          </cell>
          <cell r="L70" t="str">
            <v/>
          </cell>
          <cell r="M70">
            <v>1.22</v>
          </cell>
          <cell r="N70">
            <v>0</v>
          </cell>
          <cell r="O70" t="str">
            <v/>
          </cell>
        </row>
        <row r="71">
          <cell r="A71" t="str">
            <v>黄石市体育事业发展中心-本级</v>
          </cell>
          <cell r="B71">
            <v>1</v>
          </cell>
          <cell r="C71">
            <v>1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 t="str">
            <v/>
          </cell>
          <cell r="I71" t="str">
            <v/>
          </cell>
          <cell r="J71" t="str">
            <v/>
          </cell>
          <cell r="K71">
            <v>0.36</v>
          </cell>
          <cell r="L71" t="str">
            <v/>
          </cell>
          <cell r="M71">
            <v>0.36</v>
          </cell>
          <cell r="N71">
            <v>0</v>
          </cell>
          <cell r="O71" t="str">
            <v/>
          </cell>
        </row>
        <row r="72">
          <cell r="A72" t="str">
            <v>中国乒乓球队黄石训练基地</v>
          </cell>
          <cell r="B72">
            <v>1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 t="str">
            <v/>
          </cell>
          <cell r="I72" t="str">
            <v/>
          </cell>
          <cell r="J72" t="str">
            <v/>
          </cell>
          <cell r="K72">
            <v>0.5</v>
          </cell>
          <cell r="L72" t="str">
            <v/>
          </cell>
          <cell r="M72">
            <v>0.5</v>
          </cell>
          <cell r="N72">
            <v>0</v>
          </cell>
          <cell r="O72" t="str">
            <v/>
          </cell>
        </row>
        <row r="73">
          <cell r="A73" t="str">
            <v>黄石市体育发展中心</v>
          </cell>
          <cell r="B73">
            <v>1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 t="str">
            <v/>
          </cell>
          <cell r="I73" t="str">
            <v/>
          </cell>
          <cell r="J73" t="str">
            <v/>
          </cell>
          <cell r="K73">
            <v>0.38</v>
          </cell>
          <cell r="L73" t="str">
            <v/>
          </cell>
          <cell r="M73">
            <v>0.35</v>
          </cell>
          <cell r="N73">
            <v>0</v>
          </cell>
          <cell r="O73" t="str">
            <v/>
          </cell>
        </row>
        <row r="74">
          <cell r="A74" t="str">
            <v>黄石市体育运动学校（体育中学）</v>
          </cell>
          <cell r="B74">
            <v>1</v>
          </cell>
          <cell r="C74">
            <v>1</v>
          </cell>
          <cell r="D74">
            <v>1</v>
          </cell>
          <cell r="E74">
            <v>0</v>
          </cell>
          <cell r="F74">
            <v>1</v>
          </cell>
          <cell r="G74">
            <v>1</v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  <cell r="N74">
            <v>0</v>
          </cell>
          <cell r="O74" t="str">
            <v/>
          </cell>
        </row>
        <row r="75">
          <cell r="A75" t="str">
            <v>黄石市农业农村局</v>
          </cell>
          <cell r="B75">
            <v>7</v>
          </cell>
          <cell r="C75">
            <v>7</v>
          </cell>
          <cell r="D75">
            <v>7</v>
          </cell>
          <cell r="E75">
            <v>0</v>
          </cell>
          <cell r="F75">
            <v>8</v>
          </cell>
          <cell r="G75">
            <v>8</v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  <cell r="N75">
            <v>0</v>
          </cell>
          <cell r="O75" t="str">
            <v>食堂由水利和湖泊局牵头负责。</v>
          </cell>
        </row>
        <row r="76">
          <cell r="A76" t="str">
            <v>黄石市农业农村局-本级</v>
          </cell>
          <cell r="B76">
            <v>1</v>
          </cell>
          <cell r="C76">
            <v>1</v>
          </cell>
          <cell r="D76">
            <v>1</v>
          </cell>
          <cell r="E76">
            <v>0</v>
          </cell>
          <cell r="F76">
            <v>2</v>
          </cell>
          <cell r="G76">
            <v>2</v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  <cell r="N76">
            <v>0</v>
          </cell>
          <cell r="O76" t="str">
            <v>食堂由水利和湖泊局牵头负责。</v>
          </cell>
        </row>
        <row r="77">
          <cell r="A77" t="str">
            <v>黄石市畜牧兽医局</v>
          </cell>
          <cell r="B77">
            <v>1</v>
          </cell>
          <cell r="C77">
            <v>1</v>
          </cell>
          <cell r="D77">
            <v>1</v>
          </cell>
          <cell r="E77">
            <v>0</v>
          </cell>
          <cell r="F77">
            <v>1</v>
          </cell>
          <cell r="G77">
            <v>1</v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  <cell r="N77">
            <v>0</v>
          </cell>
          <cell r="O77" t="str">
            <v>含农业农村局二级相关单位菜科所15人、农产品检测2人、农机 7人，种子局12人</v>
          </cell>
        </row>
        <row r="78">
          <cell r="A78" t="str">
            <v>黄石市水产品质量安全监督检测中心</v>
          </cell>
          <cell r="B78">
            <v>1</v>
          </cell>
          <cell r="C78">
            <v>1</v>
          </cell>
          <cell r="D78">
            <v>1</v>
          </cell>
          <cell r="E78">
            <v>0</v>
          </cell>
          <cell r="F78">
            <v>1</v>
          </cell>
          <cell r="G78">
            <v>1</v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  <cell r="N78">
            <v>0</v>
          </cell>
          <cell r="O78" t="str">
            <v/>
          </cell>
        </row>
        <row r="79">
          <cell r="A79" t="str">
            <v>黄石市水产技术推广站</v>
          </cell>
          <cell r="B79">
            <v>1</v>
          </cell>
          <cell r="C79">
            <v>1</v>
          </cell>
          <cell r="D79">
            <v>1</v>
          </cell>
          <cell r="E79">
            <v>0</v>
          </cell>
          <cell r="F79">
            <v>1</v>
          </cell>
          <cell r="G79">
            <v>1</v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  <cell r="N79">
            <v>0</v>
          </cell>
          <cell r="O79" t="str">
            <v/>
          </cell>
        </row>
        <row r="80">
          <cell r="A80" t="str">
            <v>黄石市蔬菜科学研究所</v>
          </cell>
          <cell r="B80">
            <v>1</v>
          </cell>
          <cell r="C80">
            <v>1</v>
          </cell>
          <cell r="D80">
            <v>1</v>
          </cell>
          <cell r="E80">
            <v>0</v>
          </cell>
          <cell r="F80">
            <v>1</v>
          </cell>
          <cell r="G80">
            <v>1</v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  <cell r="N80">
            <v>0</v>
          </cell>
          <cell r="O80" t="str">
            <v/>
          </cell>
        </row>
        <row r="81">
          <cell r="A81" t="str">
            <v>黄石市农业机械化技术推广中心</v>
          </cell>
          <cell r="B81">
            <v>1</v>
          </cell>
          <cell r="C81">
            <v>1</v>
          </cell>
          <cell r="D81">
            <v>1</v>
          </cell>
          <cell r="E81">
            <v>0</v>
          </cell>
          <cell r="F81">
            <v>1</v>
          </cell>
          <cell r="G81">
            <v>1</v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  <cell r="N81">
            <v>0</v>
          </cell>
          <cell r="O81" t="str">
            <v/>
          </cell>
        </row>
        <row r="82">
          <cell r="A82" t="str">
            <v>黄石市种子管理局</v>
          </cell>
          <cell r="B82">
            <v>1</v>
          </cell>
          <cell r="C82">
            <v>1</v>
          </cell>
          <cell r="D82">
            <v>1</v>
          </cell>
          <cell r="E82">
            <v>0</v>
          </cell>
          <cell r="F82">
            <v>1</v>
          </cell>
          <cell r="G82">
            <v>1</v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  <cell r="N82">
            <v>0</v>
          </cell>
          <cell r="O82" t="str">
            <v/>
          </cell>
        </row>
        <row r="83">
          <cell r="A83" t="str">
            <v>鄂东职业教育集团</v>
          </cell>
          <cell r="B83">
            <v>4</v>
          </cell>
          <cell r="C83">
            <v>4</v>
          </cell>
          <cell r="D83">
            <v>2</v>
          </cell>
          <cell r="E83">
            <v>2</v>
          </cell>
          <cell r="F83">
            <v>5</v>
          </cell>
          <cell r="G83">
            <v>5</v>
          </cell>
          <cell r="H83" t="str">
            <v/>
          </cell>
          <cell r="I83" t="str">
            <v/>
          </cell>
          <cell r="J83" t="str">
            <v/>
          </cell>
          <cell r="K83">
            <v>1.54</v>
          </cell>
          <cell r="L83" t="str">
            <v/>
          </cell>
          <cell r="M83">
            <v>1.54</v>
          </cell>
          <cell r="N83">
            <v>0</v>
          </cell>
          <cell r="O83" t="str">
            <v>无食堂，共湖北工程职业学院食堂。</v>
          </cell>
        </row>
        <row r="84">
          <cell r="A84" t="str">
            <v>鄂东职业教育集团-本级</v>
          </cell>
          <cell r="B84">
            <v>1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  <cell r="N84">
            <v>0</v>
          </cell>
          <cell r="O84" t="str">
            <v>无食堂，共湖北工程职业学院食堂。</v>
          </cell>
        </row>
        <row r="85">
          <cell r="A85" t="str">
            <v>湖北工程职业学院</v>
          </cell>
          <cell r="B85">
            <v>1</v>
          </cell>
          <cell r="C85">
            <v>1</v>
          </cell>
          <cell r="D85">
            <v>1</v>
          </cell>
          <cell r="E85">
            <v>0</v>
          </cell>
          <cell r="F85">
            <v>1</v>
          </cell>
          <cell r="G85">
            <v>1</v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  <cell r="N85">
            <v>0</v>
          </cell>
          <cell r="O85" t="str">
            <v/>
          </cell>
        </row>
        <row r="86">
          <cell r="A86" t="str">
            <v>湖北城市职业学校</v>
          </cell>
          <cell r="B86">
            <v>1</v>
          </cell>
          <cell r="C86">
            <v>1</v>
          </cell>
          <cell r="D86">
            <v>1</v>
          </cell>
          <cell r="E86">
            <v>1</v>
          </cell>
          <cell r="F86">
            <v>2</v>
          </cell>
          <cell r="G86">
            <v>2</v>
          </cell>
          <cell r="H86" t="str">
            <v/>
          </cell>
          <cell r="I86" t="str">
            <v/>
          </cell>
          <cell r="J86" t="str">
            <v/>
          </cell>
          <cell r="K86">
            <v>0.6</v>
          </cell>
          <cell r="L86" t="str">
            <v/>
          </cell>
          <cell r="M86">
            <v>0.6</v>
          </cell>
          <cell r="N86">
            <v>0</v>
          </cell>
          <cell r="O86" t="str">
            <v/>
          </cell>
        </row>
        <row r="87">
          <cell r="A87" t="str">
            <v>黄石艺术学校（艺术高中）</v>
          </cell>
          <cell r="B87">
            <v>1</v>
          </cell>
          <cell r="C87">
            <v>1</v>
          </cell>
          <cell r="D87">
            <v>0</v>
          </cell>
          <cell r="E87">
            <v>1</v>
          </cell>
          <cell r="F87">
            <v>1</v>
          </cell>
          <cell r="G87">
            <v>1</v>
          </cell>
          <cell r="H87" t="str">
            <v/>
          </cell>
          <cell r="I87" t="str">
            <v/>
          </cell>
          <cell r="J87" t="str">
            <v/>
          </cell>
          <cell r="K87">
            <v>0.94</v>
          </cell>
          <cell r="L87" t="str">
            <v/>
          </cell>
          <cell r="M87">
            <v>0.94</v>
          </cell>
          <cell r="N87">
            <v>0</v>
          </cell>
          <cell r="O87" t="str">
            <v>无食堂</v>
          </cell>
        </row>
        <row r="88">
          <cell r="A88" t="str">
            <v>黄石市民政局</v>
          </cell>
          <cell r="B88">
            <v>8</v>
          </cell>
          <cell r="C88">
            <v>8</v>
          </cell>
          <cell r="D88">
            <v>6</v>
          </cell>
          <cell r="E88">
            <v>2</v>
          </cell>
          <cell r="F88">
            <v>10</v>
          </cell>
          <cell r="G88">
            <v>10</v>
          </cell>
          <cell r="H88" t="str">
            <v/>
          </cell>
          <cell r="I88" t="str">
            <v/>
          </cell>
          <cell r="J88" t="str">
            <v/>
          </cell>
          <cell r="K88">
            <v>0.96</v>
          </cell>
          <cell r="L88" t="str">
            <v/>
          </cell>
          <cell r="M88">
            <v>0.96</v>
          </cell>
          <cell r="N88">
            <v>0</v>
          </cell>
          <cell r="O88" t="str">
            <v>无食堂</v>
          </cell>
        </row>
        <row r="89">
          <cell r="A89" t="str">
            <v>黄石市民政局-本级</v>
          </cell>
          <cell r="B89">
            <v>1</v>
          </cell>
          <cell r="C89">
            <v>1</v>
          </cell>
          <cell r="D89">
            <v>0</v>
          </cell>
          <cell r="E89">
            <v>1</v>
          </cell>
          <cell r="F89">
            <v>2</v>
          </cell>
          <cell r="G89">
            <v>2</v>
          </cell>
          <cell r="H89" t="str">
            <v/>
          </cell>
          <cell r="I89" t="str">
            <v/>
          </cell>
          <cell r="J89" t="str">
            <v/>
          </cell>
          <cell r="K89">
            <v>0.83</v>
          </cell>
          <cell r="L89" t="str">
            <v/>
          </cell>
          <cell r="M89">
            <v>0.83</v>
          </cell>
          <cell r="N89">
            <v>0</v>
          </cell>
          <cell r="O89" t="str">
            <v>无食堂</v>
          </cell>
        </row>
        <row r="90">
          <cell r="A90" t="str">
            <v>黄石市儿童福利院</v>
          </cell>
          <cell r="B90">
            <v>1</v>
          </cell>
          <cell r="C90">
            <v>1</v>
          </cell>
          <cell r="D90">
            <v>1</v>
          </cell>
          <cell r="E90">
            <v>0</v>
          </cell>
          <cell r="F90">
            <v>2</v>
          </cell>
          <cell r="G90">
            <v>2</v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  <cell r="N90">
            <v>0</v>
          </cell>
          <cell r="O90" t="str">
            <v/>
          </cell>
        </row>
        <row r="91">
          <cell r="A91" t="str">
            <v>黄石市福利院</v>
          </cell>
          <cell r="B91">
            <v>1</v>
          </cell>
          <cell r="C91">
            <v>1</v>
          </cell>
          <cell r="D91">
            <v>1</v>
          </cell>
          <cell r="E91">
            <v>0</v>
          </cell>
          <cell r="F91">
            <v>1</v>
          </cell>
          <cell r="G91">
            <v>1</v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  <cell r="N91">
            <v>0</v>
          </cell>
          <cell r="O91" t="str">
            <v/>
          </cell>
        </row>
        <row r="92">
          <cell r="A92" t="str">
            <v>黄石市殡葬管理所</v>
          </cell>
          <cell r="B92">
            <v>1</v>
          </cell>
          <cell r="C92">
            <v>1</v>
          </cell>
          <cell r="D92">
            <v>1</v>
          </cell>
          <cell r="E92">
            <v>0</v>
          </cell>
          <cell r="F92">
            <v>1</v>
          </cell>
          <cell r="G92">
            <v>1</v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  <cell r="N92">
            <v>0</v>
          </cell>
          <cell r="O92" t="str">
            <v/>
          </cell>
        </row>
        <row r="93">
          <cell r="A93" t="str">
            <v>黄石市精神病医院</v>
          </cell>
          <cell r="B93">
            <v>1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  <cell r="N93">
            <v>0</v>
          </cell>
          <cell r="O93" t="str">
            <v>年度农副产品采购额包含了住院病人伙食费（虚报）</v>
          </cell>
        </row>
        <row r="94">
          <cell r="A94" t="str">
            <v>黄石市救助管理站</v>
          </cell>
          <cell r="B94">
            <v>1</v>
          </cell>
          <cell r="C94">
            <v>1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  <cell r="N94">
            <v>0</v>
          </cell>
          <cell r="O94" t="str">
            <v/>
          </cell>
        </row>
        <row r="95">
          <cell r="A95" t="str">
            <v>黄石市老年康复中心</v>
          </cell>
          <cell r="B95">
            <v>1</v>
          </cell>
          <cell r="C95">
            <v>1</v>
          </cell>
          <cell r="D95">
            <v>1</v>
          </cell>
          <cell r="E95">
            <v>0</v>
          </cell>
          <cell r="F95">
            <v>1</v>
          </cell>
          <cell r="G95">
            <v>1</v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  <cell r="N95">
            <v>0</v>
          </cell>
          <cell r="O95" t="str">
            <v/>
          </cell>
        </row>
        <row r="96">
          <cell r="A96" t="str">
            <v>黄石市社区服务中心</v>
          </cell>
          <cell r="B96">
            <v>1</v>
          </cell>
          <cell r="C96">
            <v>1</v>
          </cell>
          <cell r="D96">
            <v>0</v>
          </cell>
          <cell r="E96">
            <v>1</v>
          </cell>
          <cell r="F96">
            <v>1</v>
          </cell>
          <cell r="G96">
            <v>1</v>
          </cell>
          <cell r="H96" t="str">
            <v/>
          </cell>
          <cell r="I96" t="str">
            <v/>
          </cell>
          <cell r="J96" t="str">
            <v/>
          </cell>
          <cell r="K96">
            <v>0.14</v>
          </cell>
          <cell r="L96" t="str">
            <v/>
          </cell>
          <cell r="M96">
            <v>0.14</v>
          </cell>
          <cell r="N96">
            <v>0</v>
          </cell>
          <cell r="O96" t="str">
            <v>无食堂</v>
          </cell>
        </row>
        <row r="97">
          <cell r="A97" t="str">
            <v>黄石市生态环境局</v>
          </cell>
          <cell r="B97">
            <v>8</v>
          </cell>
          <cell r="C97">
            <v>8</v>
          </cell>
          <cell r="D97">
            <v>7</v>
          </cell>
          <cell r="E97">
            <v>2</v>
          </cell>
          <cell r="F97">
            <v>8</v>
          </cell>
          <cell r="G97">
            <v>8</v>
          </cell>
          <cell r="H97" t="str">
            <v/>
          </cell>
          <cell r="I97" t="str">
            <v/>
          </cell>
          <cell r="J97" t="str">
            <v/>
          </cell>
          <cell r="K97">
            <v>0.09</v>
          </cell>
          <cell r="L97" t="str">
            <v/>
          </cell>
          <cell r="M97">
            <v>0.09</v>
          </cell>
          <cell r="N97">
            <v>0</v>
          </cell>
          <cell r="O97" t="str">
            <v/>
          </cell>
        </row>
        <row r="98">
          <cell r="A98" t="str">
            <v>黄石市生态环境局-本级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 t="str">
            <v/>
          </cell>
          <cell r="I98" t="str">
            <v/>
          </cell>
          <cell r="J98" t="str">
            <v/>
          </cell>
          <cell r="K98">
            <v>0.08</v>
          </cell>
          <cell r="L98" t="str">
            <v/>
          </cell>
          <cell r="M98">
            <v>0.08</v>
          </cell>
          <cell r="N98">
            <v>0</v>
          </cell>
          <cell r="O98" t="str">
            <v/>
          </cell>
        </row>
        <row r="99">
          <cell r="A99" t="str">
            <v>黄石市核安全与辐射环境管理站</v>
          </cell>
          <cell r="B99">
            <v>1</v>
          </cell>
          <cell r="C99">
            <v>1</v>
          </cell>
          <cell r="D99">
            <v>1</v>
          </cell>
          <cell r="E99">
            <v>0</v>
          </cell>
          <cell r="F99">
            <v>1</v>
          </cell>
          <cell r="G99">
            <v>1</v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 t="str">
            <v>共主管部门食堂，由主管部门统一采购。</v>
          </cell>
        </row>
        <row r="100">
          <cell r="A100" t="str">
            <v>黄石市机动车排污监控管理中心</v>
          </cell>
          <cell r="B100">
            <v>1</v>
          </cell>
          <cell r="C100">
            <v>1</v>
          </cell>
          <cell r="D100">
            <v>1</v>
          </cell>
          <cell r="E100">
            <v>0</v>
          </cell>
          <cell r="F100">
            <v>1</v>
          </cell>
          <cell r="G100">
            <v>1</v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 t="str">
            <v>共主管部门食堂，由主管部门统一采购。</v>
          </cell>
        </row>
        <row r="101">
          <cell r="A101" t="str">
            <v>黄石市工业固体废弃物监督管理和调剂处置中心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 t="str">
            <v/>
          </cell>
          <cell r="I101" t="str">
            <v/>
          </cell>
          <cell r="J101" t="str">
            <v/>
          </cell>
          <cell r="K101">
            <v>0.01</v>
          </cell>
          <cell r="L101" t="str">
            <v/>
          </cell>
          <cell r="M101">
            <v>0.01</v>
          </cell>
          <cell r="N101">
            <v>0</v>
          </cell>
          <cell r="O101" t="str">
            <v>共主管部门食堂，由主管部门统一采购。</v>
          </cell>
        </row>
        <row r="102">
          <cell r="A102" t="str">
            <v>黄石市环境保护研究所</v>
          </cell>
          <cell r="B102">
            <v>1</v>
          </cell>
          <cell r="C102">
            <v>1</v>
          </cell>
          <cell r="D102">
            <v>1</v>
          </cell>
          <cell r="E102">
            <v>0</v>
          </cell>
          <cell r="F102">
            <v>1</v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 t="str">
            <v>共主管部门食堂，由主管部门统一采购。</v>
          </cell>
        </row>
        <row r="103">
          <cell r="A103" t="str">
            <v>黄石市环境保护宣传教育中心</v>
          </cell>
          <cell r="B103">
            <v>1</v>
          </cell>
          <cell r="C103">
            <v>1</v>
          </cell>
          <cell r="D103">
            <v>1</v>
          </cell>
          <cell r="E103">
            <v>0</v>
          </cell>
          <cell r="F103">
            <v>1</v>
          </cell>
          <cell r="G103">
            <v>1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  <cell r="N103">
            <v>0</v>
          </cell>
          <cell r="O103" t="str">
            <v>共主管部门食堂，由主管部门统一采购。</v>
          </cell>
        </row>
        <row r="104">
          <cell r="A104" t="str">
            <v>黄石市环境应急与事故调查中心</v>
          </cell>
          <cell r="B104">
            <v>1</v>
          </cell>
          <cell r="C104">
            <v>1</v>
          </cell>
          <cell r="D104">
            <v>1</v>
          </cell>
          <cell r="E104">
            <v>0</v>
          </cell>
          <cell r="F104">
            <v>1</v>
          </cell>
          <cell r="G104">
            <v>1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>共主管部门食堂，由主管部门统一采购。</v>
          </cell>
        </row>
        <row r="105">
          <cell r="A105" t="str">
            <v>黄石市环境监察支队</v>
          </cell>
          <cell r="B105">
            <v>1</v>
          </cell>
          <cell r="C105">
            <v>1</v>
          </cell>
          <cell r="D105">
            <v>0</v>
          </cell>
          <cell r="E105">
            <v>0</v>
          </cell>
          <cell r="F105">
            <v>1</v>
          </cell>
          <cell r="G105">
            <v>1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  <cell r="N105">
            <v>0</v>
          </cell>
          <cell r="O105" t="str">
            <v>无食堂</v>
          </cell>
        </row>
        <row r="106">
          <cell r="A106" t="str">
            <v>黄石市教育局</v>
          </cell>
          <cell r="B106">
            <v>14</v>
          </cell>
          <cell r="C106">
            <v>14</v>
          </cell>
          <cell r="D106">
            <v>1</v>
          </cell>
          <cell r="E106">
            <v>5</v>
          </cell>
          <cell r="F106">
            <v>18</v>
          </cell>
          <cell r="G106">
            <v>18</v>
          </cell>
          <cell r="H106" t="str">
            <v/>
          </cell>
          <cell r="I106" t="str">
            <v/>
          </cell>
          <cell r="J106" t="str">
            <v/>
          </cell>
          <cell r="K106">
            <v>5.97</v>
          </cell>
          <cell r="L106" t="str">
            <v/>
          </cell>
          <cell r="M106">
            <v>5.97</v>
          </cell>
          <cell r="N106">
            <v>0</v>
          </cell>
          <cell r="O106" t="str">
            <v/>
          </cell>
        </row>
        <row r="107">
          <cell r="A107" t="str">
            <v>黄石市教育局-本级</v>
          </cell>
          <cell r="B107">
            <v>1</v>
          </cell>
          <cell r="C107">
            <v>1</v>
          </cell>
          <cell r="D107">
            <v>1</v>
          </cell>
          <cell r="E107">
            <v>0</v>
          </cell>
          <cell r="F107">
            <v>1</v>
          </cell>
          <cell r="G107">
            <v>1</v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  <cell r="N107">
            <v>0</v>
          </cell>
          <cell r="O107" t="str">
            <v/>
          </cell>
        </row>
        <row r="108">
          <cell r="A108" t="str">
            <v>黄石市教育考试院</v>
          </cell>
          <cell r="B108">
            <v>1</v>
          </cell>
          <cell r="C108">
            <v>1</v>
          </cell>
          <cell r="D108">
            <v>0</v>
          </cell>
          <cell r="E108">
            <v>1</v>
          </cell>
          <cell r="F108">
            <v>1</v>
          </cell>
          <cell r="G108">
            <v>1</v>
          </cell>
          <cell r="H108" t="str">
            <v/>
          </cell>
          <cell r="I108" t="str">
            <v/>
          </cell>
          <cell r="J108" t="str">
            <v/>
          </cell>
          <cell r="K108">
            <v>0.31</v>
          </cell>
          <cell r="L108" t="str">
            <v/>
          </cell>
          <cell r="M108">
            <v>0.31</v>
          </cell>
          <cell r="N108">
            <v>0</v>
          </cell>
          <cell r="O108" t="str">
            <v>食堂外包</v>
          </cell>
        </row>
        <row r="109">
          <cell r="A109" t="str">
            <v>黄石市第一中学</v>
          </cell>
          <cell r="B109">
            <v>1</v>
          </cell>
          <cell r="C109">
            <v>1</v>
          </cell>
          <cell r="D109">
            <v>0</v>
          </cell>
          <cell r="E109">
            <v>1</v>
          </cell>
          <cell r="F109">
            <v>3</v>
          </cell>
          <cell r="G109">
            <v>3</v>
          </cell>
          <cell r="H109" t="str">
            <v/>
          </cell>
          <cell r="I109" t="str">
            <v/>
          </cell>
          <cell r="J109" t="str">
            <v/>
          </cell>
          <cell r="K109">
            <v>2.57</v>
          </cell>
          <cell r="L109" t="str">
            <v/>
          </cell>
          <cell r="M109">
            <v>2.57</v>
          </cell>
          <cell r="N109">
            <v>0</v>
          </cell>
          <cell r="O109" t="str">
            <v>食堂外包</v>
          </cell>
        </row>
        <row r="110">
          <cell r="A110" t="str">
            <v>黄石市第三中学</v>
          </cell>
          <cell r="B110">
            <v>1</v>
          </cell>
          <cell r="C110">
            <v>1</v>
          </cell>
          <cell r="D110">
            <v>0</v>
          </cell>
          <cell r="E110">
            <v>0</v>
          </cell>
          <cell r="F110">
            <v>3</v>
          </cell>
          <cell r="G110">
            <v>3</v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  <cell r="N110">
            <v>0</v>
          </cell>
          <cell r="O110" t="str">
            <v>食堂外包</v>
          </cell>
        </row>
        <row r="111">
          <cell r="A111" t="str">
            <v>黄石市第四中学</v>
          </cell>
          <cell r="B111">
            <v>1</v>
          </cell>
          <cell r="C111">
            <v>1</v>
          </cell>
          <cell r="D111">
            <v>0</v>
          </cell>
          <cell r="E111">
            <v>0</v>
          </cell>
          <cell r="F111">
            <v>1</v>
          </cell>
          <cell r="G111">
            <v>1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  <cell r="N111">
            <v>0</v>
          </cell>
          <cell r="O111" t="str">
            <v>食堂外包</v>
          </cell>
        </row>
        <row r="112">
          <cell r="A112" t="str">
            <v>黄石市第二中学</v>
          </cell>
          <cell r="B112">
            <v>1</v>
          </cell>
          <cell r="C112">
            <v>1</v>
          </cell>
          <cell r="D112">
            <v>0</v>
          </cell>
          <cell r="E112">
            <v>0</v>
          </cell>
          <cell r="F112">
            <v>1</v>
          </cell>
          <cell r="G112">
            <v>1</v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  <cell r="N112">
            <v>0</v>
          </cell>
          <cell r="O112" t="str">
            <v>食堂外包</v>
          </cell>
        </row>
        <row r="113">
          <cell r="A113" t="str">
            <v>黄石市第六中学</v>
          </cell>
          <cell r="B113">
            <v>1</v>
          </cell>
          <cell r="C113">
            <v>1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/>
          </cell>
          <cell r="M113">
            <v>0</v>
          </cell>
          <cell r="N113">
            <v>0</v>
          </cell>
          <cell r="O113" t="str">
            <v>食堂外包</v>
          </cell>
        </row>
        <row r="114">
          <cell r="A114" t="str">
            <v>黄石市有色一中</v>
          </cell>
          <cell r="B114">
            <v>1</v>
          </cell>
          <cell r="C114">
            <v>1</v>
          </cell>
          <cell r="D114">
            <v>0</v>
          </cell>
          <cell r="E114">
            <v>0</v>
          </cell>
          <cell r="F114">
            <v>1</v>
          </cell>
          <cell r="G114">
            <v>1</v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  <cell r="N114">
            <v>0</v>
          </cell>
          <cell r="O114" t="str">
            <v>食堂外包</v>
          </cell>
        </row>
        <row r="115">
          <cell r="A115" t="str">
            <v>黄石市第五中学</v>
          </cell>
          <cell r="B115">
            <v>1</v>
          </cell>
          <cell r="C115">
            <v>1</v>
          </cell>
          <cell r="D115">
            <v>0</v>
          </cell>
          <cell r="E115">
            <v>1</v>
          </cell>
          <cell r="F115">
            <v>1</v>
          </cell>
          <cell r="G115">
            <v>1</v>
          </cell>
          <cell r="H115" t="str">
            <v/>
          </cell>
          <cell r="I115" t="str">
            <v/>
          </cell>
          <cell r="J115" t="str">
            <v/>
          </cell>
          <cell r="K115">
            <v>1.91</v>
          </cell>
          <cell r="L115" t="str">
            <v/>
          </cell>
          <cell r="M115">
            <v>1.91</v>
          </cell>
          <cell r="N115">
            <v>0</v>
          </cell>
          <cell r="O115" t="str">
            <v>食堂外包</v>
          </cell>
        </row>
        <row r="116">
          <cell r="A116" t="str">
            <v>黄石市特殊教育学校</v>
          </cell>
          <cell r="B116">
            <v>1</v>
          </cell>
          <cell r="C116">
            <v>1</v>
          </cell>
          <cell r="D116">
            <v>0</v>
          </cell>
          <cell r="E116">
            <v>0</v>
          </cell>
          <cell r="F116">
            <v>1</v>
          </cell>
          <cell r="G116">
            <v>1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>
            <v>0</v>
          </cell>
          <cell r="N116">
            <v>0</v>
          </cell>
          <cell r="O116" t="str">
            <v>食堂外包</v>
          </cell>
        </row>
        <row r="117">
          <cell r="A117" t="str">
            <v>黄石市第七中学</v>
          </cell>
          <cell r="B117">
            <v>1</v>
          </cell>
          <cell r="C117">
            <v>1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>
            <v>0</v>
          </cell>
          <cell r="N117">
            <v>0</v>
          </cell>
          <cell r="O117" t="str">
            <v>食堂外包</v>
          </cell>
        </row>
        <row r="118">
          <cell r="A118" t="str">
            <v>黄石市教育信息化发展中心</v>
          </cell>
          <cell r="B118">
            <v>1</v>
          </cell>
          <cell r="C118">
            <v>1</v>
          </cell>
          <cell r="D118">
            <v>0</v>
          </cell>
          <cell r="E118">
            <v>1</v>
          </cell>
          <cell r="F118">
            <v>1</v>
          </cell>
          <cell r="G118">
            <v>1</v>
          </cell>
          <cell r="H118" t="str">
            <v/>
          </cell>
          <cell r="I118" t="str">
            <v/>
          </cell>
          <cell r="J118" t="str">
            <v/>
          </cell>
          <cell r="K118">
            <v>0.58</v>
          </cell>
          <cell r="L118" t="str">
            <v/>
          </cell>
          <cell r="M118">
            <v>0.58</v>
          </cell>
          <cell r="N118">
            <v>0</v>
          </cell>
          <cell r="O118" t="str">
            <v>无食堂</v>
          </cell>
        </row>
        <row r="119">
          <cell r="A119" t="str">
            <v>黄石市学校安全和后勤保障管理办公室</v>
          </cell>
          <cell r="B119">
            <v>1</v>
          </cell>
          <cell r="C119">
            <v>1</v>
          </cell>
          <cell r="D119">
            <v>0</v>
          </cell>
          <cell r="E119">
            <v>1</v>
          </cell>
          <cell r="F119">
            <v>1</v>
          </cell>
          <cell r="G119">
            <v>1</v>
          </cell>
          <cell r="H119" t="str">
            <v/>
          </cell>
          <cell r="I119" t="str">
            <v/>
          </cell>
          <cell r="J119" t="str">
            <v/>
          </cell>
          <cell r="K119">
            <v>0.6</v>
          </cell>
          <cell r="L119" t="str">
            <v/>
          </cell>
          <cell r="M119">
            <v>0.6</v>
          </cell>
          <cell r="N119">
            <v>0</v>
          </cell>
          <cell r="O119" t="str">
            <v>无食堂</v>
          </cell>
        </row>
        <row r="120">
          <cell r="A120" t="str">
            <v>黄石市教育科学研究院</v>
          </cell>
          <cell r="B120">
            <v>1</v>
          </cell>
          <cell r="C120">
            <v>1</v>
          </cell>
          <cell r="D120">
            <v>0</v>
          </cell>
          <cell r="E120">
            <v>0</v>
          </cell>
          <cell r="F120">
            <v>1</v>
          </cell>
          <cell r="G120">
            <v>1</v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/>
          </cell>
          <cell r="M120">
            <v>0</v>
          </cell>
          <cell r="N120">
            <v>0</v>
          </cell>
          <cell r="O120" t="str">
            <v>无食堂</v>
          </cell>
        </row>
        <row r="121">
          <cell r="A121" t="str">
            <v>中共黄石市委老干部局</v>
          </cell>
          <cell r="B121">
            <v>2</v>
          </cell>
          <cell r="C121">
            <v>2</v>
          </cell>
          <cell r="D121">
            <v>1</v>
          </cell>
          <cell r="E121">
            <v>0</v>
          </cell>
          <cell r="F121">
            <v>2</v>
          </cell>
          <cell r="G121">
            <v>2</v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/>
          </cell>
          <cell r="M121">
            <v>0</v>
          </cell>
          <cell r="N121">
            <v>0</v>
          </cell>
          <cell r="O121" t="str">
            <v>无食堂，共用黄石市住房建设管理局</v>
          </cell>
        </row>
        <row r="122">
          <cell r="A122" t="str">
            <v>中共黄石市委老干部局-本级</v>
          </cell>
          <cell r="B122">
            <v>1</v>
          </cell>
          <cell r="C122">
            <v>1</v>
          </cell>
          <cell r="D122">
            <v>0</v>
          </cell>
          <cell r="E122">
            <v>0</v>
          </cell>
          <cell r="F122">
            <v>1</v>
          </cell>
          <cell r="G122">
            <v>1</v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/>
          </cell>
          <cell r="M122">
            <v>0</v>
          </cell>
          <cell r="N122">
            <v>0</v>
          </cell>
          <cell r="O122" t="str">
            <v>无食堂，共用黄石市住房建设管理局</v>
          </cell>
        </row>
        <row r="123">
          <cell r="A123" t="str">
            <v>黄石市老年大学</v>
          </cell>
          <cell r="B123">
            <v>1</v>
          </cell>
          <cell r="C123">
            <v>1</v>
          </cell>
          <cell r="D123">
            <v>1</v>
          </cell>
          <cell r="E123">
            <v>0</v>
          </cell>
          <cell r="F123">
            <v>1</v>
          </cell>
          <cell r="G123">
            <v>1</v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/>
          </cell>
          <cell r="M123">
            <v>0</v>
          </cell>
          <cell r="N123">
            <v>0</v>
          </cell>
          <cell r="O123" t="str">
            <v/>
          </cell>
        </row>
        <row r="124">
          <cell r="A124" t="str">
            <v>黄石市司法局</v>
          </cell>
          <cell r="B124">
            <v>2</v>
          </cell>
          <cell r="C124">
            <v>2</v>
          </cell>
          <cell r="D124">
            <v>1</v>
          </cell>
          <cell r="E124">
            <v>1</v>
          </cell>
          <cell r="F124">
            <v>3</v>
          </cell>
          <cell r="G124">
            <v>3</v>
          </cell>
          <cell r="H124" t="str">
            <v/>
          </cell>
          <cell r="I124" t="str">
            <v/>
          </cell>
          <cell r="J124" t="str">
            <v/>
          </cell>
          <cell r="K124">
            <v>0.94</v>
          </cell>
          <cell r="L124" t="str">
            <v/>
          </cell>
          <cell r="M124">
            <v>0.94</v>
          </cell>
          <cell r="N124">
            <v>0</v>
          </cell>
          <cell r="O124" t="str">
            <v>共用黄石市强制隔离戒毒所食堂</v>
          </cell>
        </row>
        <row r="125">
          <cell r="A125" t="str">
            <v>黄石市司法局-本级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>
            <v>2</v>
          </cell>
          <cell r="G125">
            <v>2</v>
          </cell>
          <cell r="H125" t="str">
            <v/>
          </cell>
          <cell r="I125" t="str">
            <v/>
          </cell>
          <cell r="J125" t="str">
            <v/>
          </cell>
          <cell r="K125">
            <v>0.94</v>
          </cell>
          <cell r="L125" t="str">
            <v/>
          </cell>
          <cell r="M125">
            <v>0.94</v>
          </cell>
          <cell r="N125">
            <v>0</v>
          </cell>
          <cell r="O125" t="str">
            <v>共用黄石市强制隔离戒毒所食堂</v>
          </cell>
        </row>
        <row r="126">
          <cell r="A126" t="str">
            <v>黄石市强制隔离戒毒所</v>
          </cell>
          <cell r="B126">
            <v>1</v>
          </cell>
          <cell r="C126">
            <v>1</v>
          </cell>
          <cell r="D126">
            <v>1</v>
          </cell>
          <cell r="E126">
            <v>0</v>
          </cell>
          <cell r="F126">
            <v>1</v>
          </cell>
          <cell r="G126">
            <v>1</v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/>
          </cell>
          <cell r="M126">
            <v>0</v>
          </cell>
          <cell r="N126">
            <v>0</v>
          </cell>
          <cell r="O126" t="str">
            <v>农副产品总额虚报</v>
          </cell>
        </row>
        <row r="127">
          <cell r="A127" t="str">
            <v>黄石市城市管理执法委员会</v>
          </cell>
          <cell r="B127">
            <v>8</v>
          </cell>
          <cell r="C127">
            <v>8</v>
          </cell>
          <cell r="D127">
            <v>6</v>
          </cell>
          <cell r="E127">
            <v>1</v>
          </cell>
          <cell r="F127">
            <v>8</v>
          </cell>
          <cell r="G127">
            <v>8</v>
          </cell>
          <cell r="H127" t="str">
            <v/>
          </cell>
          <cell r="I127" t="str">
            <v/>
          </cell>
          <cell r="J127" t="str">
            <v/>
          </cell>
          <cell r="K127">
            <v>0.14</v>
          </cell>
          <cell r="L127" t="str">
            <v/>
          </cell>
          <cell r="M127">
            <v>0.14</v>
          </cell>
          <cell r="N127">
            <v>0</v>
          </cell>
          <cell r="O127" t="str">
            <v>无食堂，共用黄石市住房建设管理局食堂</v>
          </cell>
        </row>
        <row r="128">
          <cell r="A128" t="str">
            <v>黄石市城市管理执法委员会-本级</v>
          </cell>
          <cell r="B128">
            <v>1</v>
          </cell>
          <cell r="C128">
            <v>1</v>
          </cell>
          <cell r="D128">
            <v>0</v>
          </cell>
          <cell r="E128">
            <v>0</v>
          </cell>
          <cell r="F128">
            <v>1</v>
          </cell>
          <cell r="G128">
            <v>1</v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/>
          </cell>
          <cell r="M128">
            <v>0</v>
          </cell>
          <cell r="N128">
            <v>0</v>
          </cell>
          <cell r="O128" t="str">
            <v>无食堂，共用黄石市住房建设管理局食堂</v>
          </cell>
        </row>
        <row r="129">
          <cell r="A129" t="str">
            <v>黄石市固体弃物管理处</v>
          </cell>
          <cell r="B129">
            <v>1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>
            <v>1</v>
          </cell>
          <cell r="H129" t="str">
            <v/>
          </cell>
          <cell r="I129" t="str">
            <v/>
          </cell>
          <cell r="J129" t="str">
            <v/>
          </cell>
          <cell r="K129">
            <v>0.14</v>
          </cell>
          <cell r="L129" t="str">
            <v/>
          </cell>
          <cell r="M129">
            <v>0.14</v>
          </cell>
          <cell r="N129">
            <v>0</v>
          </cell>
          <cell r="O129" t="str">
            <v/>
          </cell>
        </row>
        <row r="130">
          <cell r="A130" t="str">
            <v>黄石市城市计划用水节约用水办公室</v>
          </cell>
          <cell r="B130">
            <v>1</v>
          </cell>
          <cell r="C130">
            <v>1</v>
          </cell>
          <cell r="D130">
            <v>1</v>
          </cell>
          <cell r="E130">
            <v>0</v>
          </cell>
          <cell r="F130">
            <v>1</v>
          </cell>
          <cell r="G130">
            <v>1</v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/>
          </cell>
          <cell r="M130">
            <v>0</v>
          </cell>
          <cell r="N130">
            <v>0</v>
          </cell>
          <cell r="O130" t="str">
            <v/>
          </cell>
        </row>
        <row r="131">
          <cell r="A131" t="str">
            <v>黄石市燃气热力管理办公室黄石市路灯管理处</v>
          </cell>
          <cell r="B131">
            <v>1</v>
          </cell>
          <cell r="C131">
            <v>1</v>
          </cell>
          <cell r="D131">
            <v>1</v>
          </cell>
          <cell r="E131">
            <v>0</v>
          </cell>
          <cell r="F131">
            <v>1</v>
          </cell>
          <cell r="G131">
            <v>1</v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/>
          </cell>
          <cell r="M131">
            <v>0</v>
          </cell>
          <cell r="N131">
            <v>0</v>
          </cell>
          <cell r="O131" t="str">
            <v/>
          </cell>
        </row>
        <row r="132">
          <cell r="A132" t="str">
            <v>黄石市排水管理处</v>
          </cell>
          <cell r="B132">
            <v>1</v>
          </cell>
          <cell r="C132">
            <v>1</v>
          </cell>
          <cell r="D132">
            <v>1</v>
          </cell>
          <cell r="E132">
            <v>0</v>
          </cell>
          <cell r="F132">
            <v>1</v>
          </cell>
          <cell r="G132">
            <v>1</v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/>
          </cell>
          <cell r="M132">
            <v>0</v>
          </cell>
          <cell r="N132">
            <v>0</v>
          </cell>
          <cell r="O132" t="str">
            <v/>
          </cell>
        </row>
        <row r="133">
          <cell r="A133" t="str">
            <v>黄石市园林局</v>
          </cell>
          <cell r="B133">
            <v>1</v>
          </cell>
          <cell r="C133">
            <v>1</v>
          </cell>
          <cell r="D133">
            <v>1</v>
          </cell>
          <cell r="E133">
            <v>0</v>
          </cell>
          <cell r="F133">
            <v>1</v>
          </cell>
          <cell r="G133">
            <v>1</v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  <cell r="N133">
            <v>0</v>
          </cell>
          <cell r="O133" t="str">
            <v/>
          </cell>
        </row>
        <row r="134">
          <cell r="A134" t="str">
            <v>黄石市团城山公园管理处</v>
          </cell>
          <cell r="B134">
            <v>1</v>
          </cell>
          <cell r="C134">
            <v>1</v>
          </cell>
          <cell r="D134">
            <v>1</v>
          </cell>
          <cell r="E134">
            <v>0</v>
          </cell>
          <cell r="F134">
            <v>1</v>
          </cell>
          <cell r="G134">
            <v>1</v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/>
          </cell>
          <cell r="M134">
            <v>0</v>
          </cell>
          <cell r="N134">
            <v>0</v>
          </cell>
          <cell r="O134" t="str">
            <v/>
          </cell>
        </row>
        <row r="135">
          <cell r="A135" t="str">
            <v>黄石市市政公用局</v>
          </cell>
          <cell r="B135">
            <v>1</v>
          </cell>
          <cell r="C135">
            <v>1</v>
          </cell>
          <cell r="D135">
            <v>0</v>
          </cell>
          <cell r="E135">
            <v>0</v>
          </cell>
          <cell r="F135">
            <v>1</v>
          </cell>
          <cell r="G135">
            <v>1</v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/>
          </cell>
          <cell r="M135">
            <v>0</v>
          </cell>
          <cell r="N135">
            <v>0</v>
          </cell>
          <cell r="O135" t="str">
            <v>无食堂</v>
          </cell>
        </row>
        <row r="136">
          <cell r="A136" t="str">
            <v>黄石市卫生健康委员会</v>
          </cell>
          <cell r="B136">
            <v>10</v>
          </cell>
          <cell r="C136">
            <v>10</v>
          </cell>
          <cell r="D136">
            <v>8</v>
          </cell>
          <cell r="E136">
            <v>8</v>
          </cell>
          <cell r="F136">
            <v>11</v>
          </cell>
          <cell r="G136">
            <v>11</v>
          </cell>
          <cell r="H136" t="str">
            <v/>
          </cell>
          <cell r="I136" t="str">
            <v/>
          </cell>
          <cell r="J136" t="str">
            <v/>
          </cell>
          <cell r="K136">
            <v>10.85</v>
          </cell>
          <cell r="L136" t="str">
            <v/>
          </cell>
          <cell r="M136">
            <v>10.85</v>
          </cell>
          <cell r="N136">
            <v>0</v>
          </cell>
          <cell r="O136" t="str">
            <v>食堂外包</v>
          </cell>
        </row>
        <row r="137">
          <cell r="A137" t="str">
            <v>黄石市卫生健康委员会-本级</v>
          </cell>
          <cell r="B137">
            <v>1</v>
          </cell>
          <cell r="C137">
            <v>1</v>
          </cell>
          <cell r="D137">
            <v>0</v>
          </cell>
          <cell r="E137">
            <v>1</v>
          </cell>
          <cell r="F137">
            <v>1</v>
          </cell>
          <cell r="G137">
            <v>1</v>
          </cell>
          <cell r="H137" t="str">
            <v/>
          </cell>
          <cell r="I137" t="str">
            <v/>
          </cell>
          <cell r="J137" t="str">
            <v/>
          </cell>
          <cell r="K137">
            <v>1.08</v>
          </cell>
          <cell r="L137" t="str">
            <v/>
          </cell>
          <cell r="M137">
            <v>1.08</v>
          </cell>
          <cell r="N137">
            <v>0</v>
          </cell>
          <cell r="O137" t="str">
            <v>食堂外包</v>
          </cell>
        </row>
        <row r="138">
          <cell r="A138" t="str">
            <v>黄石市医学评价暨继续教育办公室</v>
          </cell>
          <cell r="B138">
            <v>1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>
            <v>1</v>
          </cell>
          <cell r="H138" t="str">
            <v/>
          </cell>
          <cell r="I138" t="str">
            <v/>
          </cell>
          <cell r="J138" t="str">
            <v/>
          </cell>
          <cell r="K138">
            <v>0.18</v>
          </cell>
          <cell r="L138" t="str">
            <v/>
          </cell>
          <cell r="M138">
            <v>0.18</v>
          </cell>
          <cell r="N138">
            <v>0</v>
          </cell>
          <cell r="O138" t="str">
            <v/>
          </cell>
        </row>
        <row r="139">
          <cell r="A139" t="str">
            <v>黄石市中心血站</v>
          </cell>
          <cell r="B139">
            <v>1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 t="str">
            <v/>
          </cell>
          <cell r="I139" t="str">
            <v/>
          </cell>
          <cell r="J139" t="str">
            <v/>
          </cell>
          <cell r="K139">
            <v>0.13</v>
          </cell>
          <cell r="L139" t="str">
            <v/>
          </cell>
          <cell r="M139">
            <v>0.13</v>
          </cell>
          <cell r="N139">
            <v>0</v>
          </cell>
          <cell r="O139" t="str">
            <v/>
          </cell>
        </row>
        <row r="140">
          <cell r="A140" t="str">
            <v>黄石市卫生计生委综合监督执法局</v>
          </cell>
          <cell r="B140">
            <v>1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>
            <v>1</v>
          </cell>
          <cell r="H140" t="str">
            <v/>
          </cell>
          <cell r="I140" t="str">
            <v/>
          </cell>
          <cell r="J140" t="str">
            <v/>
          </cell>
          <cell r="K140">
            <v>0.86</v>
          </cell>
          <cell r="L140" t="str">
            <v/>
          </cell>
          <cell r="M140">
            <v>0.86</v>
          </cell>
          <cell r="N140">
            <v>0</v>
          </cell>
          <cell r="O140" t="str">
            <v>预留份额多报了1.3万元。</v>
          </cell>
        </row>
        <row r="141">
          <cell r="A141" t="str">
            <v>黄石市疾病预防控制中心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>
            <v>1</v>
          </cell>
          <cell r="G141">
            <v>1</v>
          </cell>
          <cell r="H141" t="str">
            <v/>
          </cell>
          <cell r="I141" t="str">
            <v/>
          </cell>
          <cell r="J141" t="str">
            <v/>
          </cell>
          <cell r="K141">
            <v>7.6</v>
          </cell>
          <cell r="L141" t="str">
            <v/>
          </cell>
          <cell r="M141">
            <v>7.6</v>
          </cell>
          <cell r="N141">
            <v>0</v>
          </cell>
          <cell r="O141" t="str">
            <v>无食堂</v>
          </cell>
        </row>
        <row r="142">
          <cell r="A142" t="str">
            <v>黄石市结核病防治会</v>
          </cell>
          <cell r="B142">
            <v>1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>
            <v>1</v>
          </cell>
          <cell r="H142" t="str">
            <v/>
          </cell>
          <cell r="I142" t="str">
            <v/>
          </cell>
          <cell r="J142" t="str">
            <v/>
          </cell>
          <cell r="K142">
            <v>0.37</v>
          </cell>
          <cell r="L142" t="str">
            <v/>
          </cell>
          <cell r="M142">
            <v>0.37</v>
          </cell>
          <cell r="N142">
            <v>0</v>
          </cell>
          <cell r="O142" t="str">
            <v/>
          </cell>
        </row>
        <row r="143">
          <cell r="A143" t="str">
            <v>黄石市临床检验中心</v>
          </cell>
          <cell r="B143">
            <v>1</v>
          </cell>
          <cell r="C143">
            <v>1</v>
          </cell>
          <cell r="D143">
            <v>1</v>
          </cell>
          <cell r="E143">
            <v>1</v>
          </cell>
          <cell r="F143">
            <v>2</v>
          </cell>
          <cell r="G143">
            <v>2</v>
          </cell>
          <cell r="H143" t="str">
            <v/>
          </cell>
          <cell r="I143" t="str">
            <v/>
          </cell>
          <cell r="J143" t="str">
            <v/>
          </cell>
          <cell r="K143">
            <v>0.15</v>
          </cell>
          <cell r="L143" t="str">
            <v/>
          </cell>
          <cell r="M143">
            <v>0.15</v>
          </cell>
          <cell r="N143">
            <v>0</v>
          </cell>
          <cell r="O143" t="str">
            <v/>
          </cell>
        </row>
        <row r="144">
          <cell r="A144" t="str">
            <v>黄石市医疗器械维修管理站</v>
          </cell>
          <cell r="B144">
            <v>1</v>
          </cell>
          <cell r="C144">
            <v>1</v>
          </cell>
          <cell r="D144">
            <v>1</v>
          </cell>
          <cell r="E144">
            <v>0</v>
          </cell>
          <cell r="F144">
            <v>1</v>
          </cell>
          <cell r="G144">
            <v>1</v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/>
          </cell>
          <cell r="M144">
            <v>0</v>
          </cell>
          <cell r="N144">
            <v>0</v>
          </cell>
          <cell r="O144" t="str">
            <v>事业单位改制注销</v>
          </cell>
        </row>
        <row r="145">
          <cell r="A145" t="str">
            <v>临床放射学杂志社</v>
          </cell>
          <cell r="B145">
            <v>1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 t="str">
            <v/>
          </cell>
          <cell r="I145" t="str">
            <v/>
          </cell>
          <cell r="J145" t="str">
            <v/>
          </cell>
          <cell r="K145">
            <v>0.48</v>
          </cell>
          <cell r="L145" t="str">
            <v/>
          </cell>
          <cell r="M145">
            <v>0.48</v>
          </cell>
          <cell r="N145">
            <v>0</v>
          </cell>
          <cell r="O145" t="str">
            <v/>
          </cell>
        </row>
        <row r="146">
          <cell r="A146" t="str">
            <v>时珍国医国药杂志社</v>
          </cell>
          <cell r="B146">
            <v>1</v>
          </cell>
          <cell r="C146">
            <v>1</v>
          </cell>
          <cell r="D146">
            <v>1</v>
          </cell>
          <cell r="E146">
            <v>0</v>
          </cell>
          <cell r="F146">
            <v>1</v>
          </cell>
          <cell r="G146">
            <v>1</v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/>
          </cell>
          <cell r="M146">
            <v>0</v>
          </cell>
          <cell r="N146">
            <v>0</v>
          </cell>
          <cell r="O146" t="str">
            <v/>
          </cell>
        </row>
        <row r="147">
          <cell r="A147" t="str">
            <v>中共黄石市纪律检查委员会</v>
          </cell>
          <cell r="B147">
            <v>2</v>
          </cell>
          <cell r="C147">
            <v>2</v>
          </cell>
          <cell r="D147">
            <v>1</v>
          </cell>
          <cell r="E147">
            <v>1</v>
          </cell>
          <cell r="F147">
            <v>3</v>
          </cell>
          <cell r="G147">
            <v>3</v>
          </cell>
          <cell r="H147" t="str">
            <v/>
          </cell>
          <cell r="I147" t="str">
            <v/>
          </cell>
          <cell r="J147" t="str">
            <v/>
          </cell>
          <cell r="K147">
            <v>2</v>
          </cell>
          <cell r="L147" t="str">
            <v/>
          </cell>
          <cell r="M147">
            <v>1.96</v>
          </cell>
          <cell r="N147">
            <v>0</v>
          </cell>
          <cell r="O147" t="str">
            <v>无食堂，共用黄石市机关事务服务中心食堂。</v>
          </cell>
        </row>
        <row r="148">
          <cell r="A148" t="str">
            <v>中共黄石市纪律检查委员会-本级</v>
          </cell>
          <cell r="B148">
            <v>1</v>
          </cell>
          <cell r="C148">
            <v>1</v>
          </cell>
          <cell r="D148">
            <v>0</v>
          </cell>
          <cell r="E148">
            <v>0</v>
          </cell>
          <cell r="F148">
            <v>2</v>
          </cell>
          <cell r="G148">
            <v>2</v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/>
          </cell>
          <cell r="M148">
            <v>0</v>
          </cell>
          <cell r="N148">
            <v>0</v>
          </cell>
          <cell r="O148" t="str">
            <v>无食堂，共用黄石市机关事务服务中心食堂。</v>
          </cell>
        </row>
        <row r="149">
          <cell r="A149" t="str">
            <v>黄石市反腐倡廉教育中心</v>
          </cell>
          <cell r="B149">
            <v>1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>
            <v>1</v>
          </cell>
          <cell r="H149" t="str">
            <v/>
          </cell>
          <cell r="I149" t="str">
            <v/>
          </cell>
          <cell r="J149" t="str">
            <v/>
          </cell>
          <cell r="K149">
            <v>2</v>
          </cell>
          <cell r="L149" t="str">
            <v/>
          </cell>
          <cell r="M149">
            <v>1.96</v>
          </cell>
          <cell r="N149">
            <v>0</v>
          </cell>
          <cell r="O149" t="str">
            <v/>
          </cell>
        </row>
        <row r="150">
          <cell r="A150" t="str">
            <v>黄石市市场监督管理局</v>
          </cell>
          <cell r="B150">
            <v>4</v>
          </cell>
          <cell r="C150">
            <v>4</v>
          </cell>
          <cell r="D150">
            <v>4</v>
          </cell>
          <cell r="E150">
            <v>3</v>
          </cell>
          <cell r="F150">
            <v>4</v>
          </cell>
          <cell r="G150">
            <v>4</v>
          </cell>
          <cell r="H150" t="str">
            <v/>
          </cell>
          <cell r="I150" t="str">
            <v/>
          </cell>
          <cell r="J150" t="str">
            <v/>
          </cell>
          <cell r="K150">
            <v>2.72</v>
          </cell>
          <cell r="L150" t="str">
            <v/>
          </cell>
          <cell r="M150">
            <v>2.72</v>
          </cell>
          <cell r="N150">
            <v>0</v>
          </cell>
          <cell r="O150" t="str">
            <v/>
          </cell>
        </row>
        <row r="151">
          <cell r="A151" t="str">
            <v>黄石市市场监督管理局-本级</v>
          </cell>
          <cell r="B151">
            <v>1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>
            <v>1</v>
          </cell>
          <cell r="H151" t="str">
            <v/>
          </cell>
          <cell r="I151" t="str">
            <v/>
          </cell>
          <cell r="J151" t="str">
            <v/>
          </cell>
          <cell r="K151">
            <v>2.02</v>
          </cell>
          <cell r="L151" t="str">
            <v/>
          </cell>
          <cell r="M151">
            <v>2.02</v>
          </cell>
          <cell r="N151">
            <v>0</v>
          </cell>
          <cell r="O151" t="str">
            <v/>
          </cell>
        </row>
        <row r="152">
          <cell r="A152" t="str">
            <v>黄石市计量检定测试所</v>
          </cell>
          <cell r="B152">
            <v>1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>
            <v>1</v>
          </cell>
          <cell r="H152" t="str">
            <v/>
          </cell>
          <cell r="I152" t="str">
            <v/>
          </cell>
          <cell r="J152" t="str">
            <v/>
          </cell>
          <cell r="K152">
            <v>0.44</v>
          </cell>
          <cell r="L152" t="str">
            <v/>
          </cell>
          <cell r="M152">
            <v>0.44</v>
          </cell>
          <cell r="N152">
            <v>0</v>
          </cell>
          <cell r="O152" t="str">
            <v>共主管部门食堂，由主管部门统一采购</v>
          </cell>
        </row>
        <row r="153">
          <cell r="A153" t="str">
            <v>黄石市产品质量监督检验所</v>
          </cell>
          <cell r="B153">
            <v>1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>
            <v>1</v>
          </cell>
          <cell r="H153" t="str">
            <v/>
          </cell>
          <cell r="I153" t="str">
            <v/>
          </cell>
          <cell r="J153" t="str">
            <v/>
          </cell>
          <cell r="K153">
            <v>0.26</v>
          </cell>
          <cell r="L153" t="str">
            <v/>
          </cell>
          <cell r="M153">
            <v>0.26</v>
          </cell>
          <cell r="N153">
            <v>0</v>
          </cell>
          <cell r="O153" t="str">
            <v/>
          </cell>
        </row>
        <row r="154">
          <cell r="A154" t="str">
            <v>黄石市食品药品检验检测中心</v>
          </cell>
          <cell r="B154">
            <v>1</v>
          </cell>
          <cell r="C154">
            <v>1</v>
          </cell>
          <cell r="D154">
            <v>1</v>
          </cell>
          <cell r="E154">
            <v>0</v>
          </cell>
          <cell r="F154">
            <v>1</v>
          </cell>
          <cell r="G154">
            <v>1</v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/>
          </cell>
          <cell r="M154">
            <v>0</v>
          </cell>
          <cell r="N154">
            <v>0</v>
          </cell>
          <cell r="O154" t="str">
            <v/>
          </cell>
        </row>
        <row r="155">
          <cell r="A155" t="str">
            <v>黄石市退役军人事务局</v>
          </cell>
          <cell r="B155">
            <v>2</v>
          </cell>
          <cell r="C155">
            <v>2</v>
          </cell>
          <cell r="D155">
            <v>1</v>
          </cell>
          <cell r="E155">
            <v>1</v>
          </cell>
          <cell r="F155">
            <v>2</v>
          </cell>
          <cell r="G155">
            <v>2</v>
          </cell>
          <cell r="H155" t="str">
            <v/>
          </cell>
          <cell r="I155" t="str">
            <v/>
          </cell>
          <cell r="J155" t="str">
            <v/>
          </cell>
          <cell r="K155">
            <v>0.34</v>
          </cell>
          <cell r="L155" t="str">
            <v/>
          </cell>
          <cell r="M155">
            <v>0.34</v>
          </cell>
          <cell r="N155">
            <v>0</v>
          </cell>
          <cell r="O155" t="str">
            <v>无食堂</v>
          </cell>
        </row>
        <row r="156">
          <cell r="A156" t="str">
            <v>黄石市退役军人事务局-本级</v>
          </cell>
          <cell r="B156">
            <v>1</v>
          </cell>
          <cell r="C156">
            <v>1</v>
          </cell>
          <cell r="D156">
            <v>0</v>
          </cell>
          <cell r="E156">
            <v>1</v>
          </cell>
          <cell r="F156">
            <v>1</v>
          </cell>
          <cell r="G156">
            <v>1</v>
          </cell>
          <cell r="H156" t="str">
            <v/>
          </cell>
          <cell r="I156" t="str">
            <v/>
          </cell>
          <cell r="J156" t="str">
            <v/>
          </cell>
          <cell r="K156">
            <v>0.34</v>
          </cell>
          <cell r="L156" t="str">
            <v/>
          </cell>
          <cell r="M156">
            <v>0.34</v>
          </cell>
          <cell r="N156">
            <v>0</v>
          </cell>
          <cell r="O156" t="str">
            <v>无食堂</v>
          </cell>
        </row>
        <row r="157">
          <cell r="A157" t="str">
            <v>黄石市军队离休退休干部休养所</v>
          </cell>
          <cell r="B157">
            <v>1</v>
          </cell>
          <cell r="C157">
            <v>1</v>
          </cell>
          <cell r="D157">
            <v>1</v>
          </cell>
          <cell r="E157">
            <v>0</v>
          </cell>
          <cell r="F157">
            <v>1</v>
          </cell>
          <cell r="G157">
            <v>1</v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/>
          </cell>
          <cell r="M157">
            <v>0</v>
          </cell>
          <cell r="N157">
            <v>0</v>
          </cell>
          <cell r="O157" t="str">
            <v/>
          </cell>
        </row>
        <row r="158">
          <cell r="A158" t="str">
            <v>黄石市经济和信息化局</v>
          </cell>
          <cell r="B158">
            <v>2</v>
          </cell>
          <cell r="C158">
            <v>2</v>
          </cell>
          <cell r="D158">
            <v>0</v>
          </cell>
          <cell r="E158">
            <v>0</v>
          </cell>
          <cell r="F158">
            <v>2</v>
          </cell>
          <cell r="G158">
            <v>2</v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/>
          </cell>
          <cell r="M158">
            <v>0</v>
          </cell>
          <cell r="N158">
            <v>0</v>
          </cell>
          <cell r="O158" t="str">
            <v>无食堂</v>
          </cell>
        </row>
        <row r="159">
          <cell r="A159" t="str">
            <v>黄石市经济和信息化局-本级</v>
          </cell>
          <cell r="B159">
            <v>1</v>
          </cell>
          <cell r="C159">
            <v>1</v>
          </cell>
          <cell r="D159">
            <v>0</v>
          </cell>
          <cell r="E159">
            <v>0</v>
          </cell>
          <cell r="F159">
            <v>1</v>
          </cell>
          <cell r="G159">
            <v>1</v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/>
          </cell>
          <cell r="M159">
            <v>0</v>
          </cell>
          <cell r="N159">
            <v>0</v>
          </cell>
          <cell r="O159" t="str">
            <v>无食堂</v>
          </cell>
        </row>
        <row r="160">
          <cell r="A160" t="str">
            <v>黄石市电力行政执法大队</v>
          </cell>
          <cell r="B160">
            <v>1</v>
          </cell>
          <cell r="C160">
            <v>1</v>
          </cell>
          <cell r="D160">
            <v>0</v>
          </cell>
          <cell r="E160">
            <v>0</v>
          </cell>
          <cell r="F160">
            <v>1</v>
          </cell>
          <cell r="G160">
            <v>1</v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/>
          </cell>
          <cell r="M160">
            <v>0</v>
          </cell>
          <cell r="N160">
            <v>0</v>
          </cell>
          <cell r="O160" t="str">
            <v>无食堂，与黄石市经济和信息化局共用食堂</v>
          </cell>
        </row>
        <row r="161">
          <cell r="A161" t="str">
            <v>黄石市机关事务服务中心</v>
          </cell>
          <cell r="B161">
            <v>3</v>
          </cell>
          <cell r="C161">
            <v>3</v>
          </cell>
          <cell r="D161">
            <v>3</v>
          </cell>
          <cell r="E161">
            <v>2</v>
          </cell>
          <cell r="F161">
            <v>5</v>
          </cell>
          <cell r="G161">
            <v>5</v>
          </cell>
          <cell r="H161" t="str">
            <v/>
          </cell>
          <cell r="I161" t="str">
            <v/>
          </cell>
          <cell r="J161" t="str">
            <v/>
          </cell>
          <cell r="K161">
            <v>2.34</v>
          </cell>
          <cell r="L161" t="str">
            <v/>
          </cell>
          <cell r="M161">
            <v>2.34</v>
          </cell>
          <cell r="N161">
            <v>0</v>
          </cell>
          <cell r="O161" t="str">
            <v>预留份额多报57万元</v>
          </cell>
        </row>
        <row r="162">
          <cell r="A162" t="str">
            <v>黄石市机关事务服务中心-本级</v>
          </cell>
          <cell r="B162">
            <v>1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 t="str">
            <v/>
          </cell>
          <cell r="I162" t="str">
            <v/>
          </cell>
          <cell r="J162" t="str">
            <v/>
          </cell>
          <cell r="K162">
            <v>1.13</v>
          </cell>
          <cell r="L162" t="str">
            <v/>
          </cell>
          <cell r="M162">
            <v>1.13</v>
          </cell>
          <cell r="N162">
            <v>0</v>
          </cell>
          <cell r="O162" t="str">
            <v>预留份额多报57万元</v>
          </cell>
        </row>
        <row r="163">
          <cell r="A163" t="str">
            <v>黄石市委机关幼儿园</v>
          </cell>
          <cell r="B163">
            <v>1</v>
          </cell>
          <cell r="C163">
            <v>1</v>
          </cell>
          <cell r="D163">
            <v>1</v>
          </cell>
          <cell r="E163">
            <v>1</v>
          </cell>
          <cell r="F163">
            <v>2</v>
          </cell>
          <cell r="G163">
            <v>2</v>
          </cell>
          <cell r="H163" t="str">
            <v/>
          </cell>
          <cell r="I163" t="str">
            <v/>
          </cell>
          <cell r="J163" t="str">
            <v/>
          </cell>
          <cell r="K163">
            <v>1.22</v>
          </cell>
          <cell r="L163" t="str">
            <v/>
          </cell>
          <cell r="M163">
            <v>1.22</v>
          </cell>
          <cell r="N163">
            <v>0</v>
          </cell>
          <cell r="O163" t="str">
            <v/>
          </cell>
        </row>
        <row r="164">
          <cell r="A164" t="str">
            <v>黄石市政府机关幼儿园</v>
          </cell>
          <cell r="B164">
            <v>1</v>
          </cell>
          <cell r="C164">
            <v>1</v>
          </cell>
          <cell r="D164">
            <v>1</v>
          </cell>
          <cell r="E164">
            <v>0</v>
          </cell>
          <cell r="F164">
            <v>2</v>
          </cell>
          <cell r="G164">
            <v>2</v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/>
          </cell>
          <cell r="M164">
            <v>0</v>
          </cell>
          <cell r="N164">
            <v>0</v>
          </cell>
          <cell r="O164" t="str">
            <v/>
          </cell>
        </row>
        <row r="165">
          <cell r="A165" t="str">
            <v>黄石市公路管理局-本级</v>
          </cell>
          <cell r="B165">
            <v>1</v>
          </cell>
          <cell r="C165">
            <v>1</v>
          </cell>
          <cell r="D165">
            <v>1</v>
          </cell>
          <cell r="E165">
            <v>0</v>
          </cell>
          <cell r="F165">
            <v>0</v>
          </cell>
          <cell r="G165">
            <v>0</v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/>
          </cell>
          <cell r="M165">
            <v>0</v>
          </cell>
          <cell r="N165">
            <v>0</v>
          </cell>
          <cell r="O165" t="str">
            <v/>
          </cell>
        </row>
        <row r="166">
          <cell r="A166" t="str">
            <v>黄石市公路养护中心</v>
          </cell>
          <cell r="B166">
            <v>1</v>
          </cell>
          <cell r="C166">
            <v>1</v>
          </cell>
          <cell r="D166">
            <v>1</v>
          </cell>
          <cell r="E166">
            <v>0</v>
          </cell>
          <cell r="F166">
            <v>1</v>
          </cell>
          <cell r="G166">
            <v>1</v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/>
          </cell>
          <cell r="M166">
            <v>0</v>
          </cell>
          <cell r="N166">
            <v>0</v>
          </cell>
          <cell r="O166" t="str">
            <v/>
          </cell>
        </row>
        <row r="167">
          <cell r="A167" t="str">
            <v>黄石市交通运输局</v>
          </cell>
          <cell r="B167">
            <v>6</v>
          </cell>
          <cell r="C167">
            <v>5</v>
          </cell>
          <cell r="D167">
            <v>6</v>
          </cell>
          <cell r="E167">
            <v>2</v>
          </cell>
          <cell r="F167">
            <v>4</v>
          </cell>
          <cell r="G167">
            <v>4</v>
          </cell>
          <cell r="H167" t="str">
            <v/>
          </cell>
          <cell r="I167" t="str">
            <v/>
          </cell>
          <cell r="J167" t="str">
            <v/>
          </cell>
          <cell r="K167">
            <v>1.1</v>
          </cell>
          <cell r="L167" t="str">
            <v/>
          </cell>
          <cell r="M167">
            <v>1.1</v>
          </cell>
          <cell r="N167">
            <v>0</v>
          </cell>
          <cell r="O167" t="str">
            <v/>
          </cell>
        </row>
        <row r="168">
          <cell r="A168" t="str">
            <v>黄石市交通运输局-本级</v>
          </cell>
          <cell r="B168">
            <v>1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>
            <v>1</v>
          </cell>
          <cell r="H168" t="str">
            <v/>
          </cell>
          <cell r="I168" t="str">
            <v/>
          </cell>
          <cell r="J168" t="str">
            <v/>
          </cell>
          <cell r="K168">
            <v>1.04</v>
          </cell>
          <cell r="L168" t="str">
            <v/>
          </cell>
          <cell r="M168">
            <v>1.04</v>
          </cell>
          <cell r="N168">
            <v>0</v>
          </cell>
          <cell r="O168" t="str">
            <v/>
          </cell>
        </row>
        <row r="169">
          <cell r="A169" t="str">
            <v>黄石市公路管理局</v>
          </cell>
          <cell r="B169">
            <v>2</v>
          </cell>
          <cell r="C169">
            <v>2</v>
          </cell>
          <cell r="D169">
            <v>2</v>
          </cell>
          <cell r="E169">
            <v>0</v>
          </cell>
          <cell r="F169">
            <v>1</v>
          </cell>
          <cell r="G169">
            <v>1</v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/>
          </cell>
          <cell r="M169">
            <v>0</v>
          </cell>
          <cell r="N169">
            <v>0</v>
          </cell>
          <cell r="O169" t="str">
            <v/>
          </cell>
        </row>
        <row r="170">
          <cell r="A170" t="str">
            <v>黄石市城市客运管理局</v>
          </cell>
          <cell r="B170">
            <v>1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 t="str">
            <v/>
          </cell>
          <cell r="I170" t="str">
            <v/>
          </cell>
          <cell r="J170" t="str">
            <v/>
          </cell>
          <cell r="K170">
            <v>0.06</v>
          </cell>
          <cell r="L170" t="str">
            <v/>
          </cell>
          <cell r="M170">
            <v>0.06</v>
          </cell>
          <cell r="N170">
            <v>0</v>
          </cell>
          <cell r="O170" t="str">
            <v/>
          </cell>
        </row>
        <row r="171">
          <cell r="A171" t="str">
            <v>黄石市道路运输管理局</v>
          </cell>
          <cell r="B171">
            <v>1</v>
          </cell>
          <cell r="C171">
            <v>1</v>
          </cell>
          <cell r="D171">
            <v>1</v>
          </cell>
          <cell r="E171">
            <v>0</v>
          </cell>
          <cell r="F171">
            <v>1</v>
          </cell>
          <cell r="G171">
            <v>1</v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/>
          </cell>
          <cell r="M171">
            <v>0</v>
          </cell>
          <cell r="N171">
            <v>0</v>
          </cell>
          <cell r="O171" t="str">
            <v/>
          </cell>
        </row>
        <row r="172">
          <cell r="A172" t="str">
            <v>黄石市交通运输综合执法支队</v>
          </cell>
          <cell r="B172">
            <v>1</v>
          </cell>
          <cell r="C172">
            <v>0</v>
          </cell>
          <cell r="D172">
            <v>1</v>
          </cell>
          <cell r="E172">
            <v>0</v>
          </cell>
          <cell r="F172">
            <v>0</v>
          </cell>
          <cell r="G172">
            <v>0</v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/>
          </cell>
          <cell r="M172">
            <v>0</v>
          </cell>
          <cell r="N172">
            <v>0</v>
          </cell>
          <cell r="O172" t="str">
            <v/>
          </cell>
        </row>
        <row r="173">
          <cell r="A173" t="str">
            <v>黄石市工业遗产保护中心（湖北水泥遗址博物馆）</v>
          </cell>
          <cell r="B173">
            <v>2</v>
          </cell>
          <cell r="C173">
            <v>2</v>
          </cell>
          <cell r="D173">
            <v>2</v>
          </cell>
          <cell r="E173">
            <v>2</v>
          </cell>
          <cell r="F173">
            <v>2</v>
          </cell>
          <cell r="G173">
            <v>2</v>
          </cell>
          <cell r="H173" t="str">
            <v/>
          </cell>
          <cell r="I173" t="str">
            <v/>
          </cell>
          <cell r="J173" t="str">
            <v/>
          </cell>
          <cell r="K173">
            <v>0.38</v>
          </cell>
          <cell r="L173" t="str">
            <v/>
          </cell>
          <cell r="M173">
            <v>0.38</v>
          </cell>
          <cell r="N173">
            <v>0</v>
          </cell>
          <cell r="O173" t="str">
            <v/>
          </cell>
        </row>
        <row r="174">
          <cell r="A174" t="str">
            <v>黄石市工业遗产保护中心（湖北水泥遗址博物馆）-本级</v>
          </cell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 t="str">
            <v/>
          </cell>
          <cell r="I174" t="str">
            <v/>
          </cell>
          <cell r="J174" t="str">
            <v/>
          </cell>
          <cell r="K174">
            <v>0.1</v>
          </cell>
          <cell r="L174" t="str">
            <v/>
          </cell>
          <cell r="M174">
            <v>0.1</v>
          </cell>
          <cell r="N174">
            <v>0</v>
          </cell>
          <cell r="O174" t="str">
            <v/>
          </cell>
        </row>
        <row r="175">
          <cell r="A175" t="str">
            <v>黄石市博物馆</v>
          </cell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 t="str">
            <v/>
          </cell>
          <cell r="I175" t="str">
            <v/>
          </cell>
          <cell r="J175" t="str">
            <v/>
          </cell>
          <cell r="K175">
            <v>0.28</v>
          </cell>
          <cell r="L175" t="str">
            <v/>
          </cell>
          <cell r="M175">
            <v>0.28</v>
          </cell>
          <cell r="N175">
            <v>0</v>
          </cell>
          <cell r="O175" t="str">
            <v/>
          </cell>
        </row>
        <row r="176">
          <cell r="A176" t="str">
            <v>黄石市文化和旅游局</v>
          </cell>
          <cell r="B176">
            <v>5</v>
          </cell>
          <cell r="C176">
            <v>5</v>
          </cell>
          <cell r="D176">
            <v>5</v>
          </cell>
          <cell r="E176">
            <v>2</v>
          </cell>
          <cell r="F176">
            <v>5</v>
          </cell>
          <cell r="G176">
            <v>5</v>
          </cell>
          <cell r="H176" t="str">
            <v/>
          </cell>
          <cell r="I176" t="str">
            <v/>
          </cell>
          <cell r="J176" t="str">
            <v/>
          </cell>
          <cell r="K176">
            <v>0.51</v>
          </cell>
          <cell r="L176" t="str">
            <v/>
          </cell>
          <cell r="M176">
            <v>0.51</v>
          </cell>
          <cell r="N176">
            <v>0</v>
          </cell>
          <cell r="O176" t="str">
            <v/>
          </cell>
        </row>
        <row r="177">
          <cell r="A177" t="str">
            <v>黄石市文化和旅游局-本级</v>
          </cell>
          <cell r="B177">
            <v>1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>
            <v>1</v>
          </cell>
          <cell r="H177" t="str">
            <v/>
          </cell>
          <cell r="I177" t="str">
            <v/>
          </cell>
          <cell r="J177" t="str">
            <v/>
          </cell>
          <cell r="K177">
            <v>0.2</v>
          </cell>
          <cell r="L177" t="str">
            <v/>
          </cell>
          <cell r="M177">
            <v>0.2</v>
          </cell>
          <cell r="N177">
            <v>0</v>
          </cell>
          <cell r="O177" t="str">
            <v/>
          </cell>
        </row>
        <row r="178">
          <cell r="A178" t="str">
            <v>黄石市群众艺术馆</v>
          </cell>
          <cell r="B178">
            <v>1</v>
          </cell>
          <cell r="C178">
            <v>1</v>
          </cell>
          <cell r="D178">
            <v>1</v>
          </cell>
          <cell r="E178">
            <v>0</v>
          </cell>
          <cell r="F178">
            <v>1</v>
          </cell>
          <cell r="G178">
            <v>1</v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/>
          </cell>
          <cell r="M178">
            <v>0</v>
          </cell>
          <cell r="N178">
            <v>0</v>
          </cell>
          <cell r="O178" t="str">
            <v/>
          </cell>
        </row>
        <row r="179">
          <cell r="A179" t="str">
            <v>黄石市文化市场综合执法支队</v>
          </cell>
          <cell r="B179">
            <v>1</v>
          </cell>
          <cell r="C179">
            <v>1</v>
          </cell>
          <cell r="D179">
            <v>1</v>
          </cell>
          <cell r="E179">
            <v>0</v>
          </cell>
          <cell r="F179">
            <v>1</v>
          </cell>
          <cell r="G179">
            <v>1</v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/>
          </cell>
          <cell r="M179">
            <v>0</v>
          </cell>
          <cell r="N179">
            <v>0</v>
          </cell>
          <cell r="O179" t="str">
            <v/>
          </cell>
        </row>
        <row r="180">
          <cell r="A180" t="str">
            <v>黄石市图书馆</v>
          </cell>
          <cell r="B180">
            <v>1</v>
          </cell>
          <cell r="C180">
            <v>1</v>
          </cell>
          <cell r="D180">
            <v>1</v>
          </cell>
          <cell r="E180">
            <v>0</v>
          </cell>
          <cell r="F180">
            <v>1</v>
          </cell>
          <cell r="G180">
            <v>1</v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/>
          </cell>
          <cell r="M180">
            <v>0</v>
          </cell>
          <cell r="N180">
            <v>0</v>
          </cell>
          <cell r="O180" t="str">
            <v/>
          </cell>
        </row>
        <row r="181">
          <cell r="A181" t="str">
            <v>黄石市艺术创作研究所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 t="str">
            <v/>
          </cell>
          <cell r="I181" t="str">
            <v/>
          </cell>
          <cell r="J181" t="str">
            <v/>
          </cell>
          <cell r="K181">
            <v>0.31</v>
          </cell>
          <cell r="L181" t="str">
            <v/>
          </cell>
          <cell r="M181">
            <v>0.31</v>
          </cell>
          <cell r="N181">
            <v>0</v>
          </cell>
          <cell r="O181" t="str">
            <v/>
          </cell>
        </row>
        <row r="182">
          <cell r="A182" t="str">
            <v>黄石市水利和湖泊局</v>
          </cell>
          <cell r="B182">
            <v>2</v>
          </cell>
          <cell r="C182">
            <v>2</v>
          </cell>
          <cell r="D182">
            <v>1</v>
          </cell>
          <cell r="E182">
            <v>2</v>
          </cell>
          <cell r="F182">
            <v>2</v>
          </cell>
          <cell r="G182">
            <v>2</v>
          </cell>
          <cell r="H182" t="str">
            <v/>
          </cell>
          <cell r="I182" t="str">
            <v/>
          </cell>
          <cell r="J182" t="str">
            <v/>
          </cell>
          <cell r="K182">
            <v>1.37</v>
          </cell>
          <cell r="L182" t="str">
            <v/>
          </cell>
          <cell r="M182">
            <v>1.37</v>
          </cell>
          <cell r="N182">
            <v>0</v>
          </cell>
          <cell r="O182" t="str">
            <v>机关和二级单位共用食堂，食堂外包</v>
          </cell>
        </row>
        <row r="183">
          <cell r="A183" t="str">
            <v>黄石市水利和湖泊局-本级</v>
          </cell>
          <cell r="B183">
            <v>1</v>
          </cell>
          <cell r="C183">
            <v>1</v>
          </cell>
          <cell r="D183">
            <v>0</v>
          </cell>
          <cell r="E183">
            <v>1</v>
          </cell>
          <cell r="F183">
            <v>1</v>
          </cell>
          <cell r="G183">
            <v>1</v>
          </cell>
          <cell r="H183" t="str">
            <v/>
          </cell>
          <cell r="I183" t="str">
            <v/>
          </cell>
          <cell r="J183" t="str">
            <v/>
          </cell>
          <cell r="K183">
            <v>0.27</v>
          </cell>
          <cell r="L183" t="str">
            <v/>
          </cell>
          <cell r="M183">
            <v>0.27</v>
          </cell>
          <cell r="N183">
            <v>0</v>
          </cell>
          <cell r="O183" t="str">
            <v>机关和二级单位共用食堂，食堂外包</v>
          </cell>
        </row>
        <row r="184">
          <cell r="A184" t="str">
            <v>黄石市河道堤防管理局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 t="str">
            <v/>
          </cell>
          <cell r="I184" t="str">
            <v/>
          </cell>
          <cell r="J184" t="str">
            <v/>
          </cell>
          <cell r="K184">
            <v>1.1</v>
          </cell>
          <cell r="L184" t="str">
            <v/>
          </cell>
          <cell r="M184">
            <v>1.1</v>
          </cell>
          <cell r="N184">
            <v>0</v>
          </cell>
          <cell r="O184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36"/>
  <sheetViews>
    <sheetView tabSelected="1" zoomScale="79" zoomScaleNormal="79" topLeftCell="A100" workbookViewId="0">
      <selection activeCell="B104" sqref="B104:E104"/>
    </sheetView>
  </sheetViews>
  <sheetFormatPr defaultColWidth="9" defaultRowHeight="13.5"/>
  <cols>
    <col min="1" max="1" width="5.375" style="6" customWidth="1"/>
    <col min="2" max="2" width="31" style="7" customWidth="1"/>
    <col min="3" max="3" width="69.375" style="7" hidden="1" customWidth="1"/>
    <col min="4" max="4" width="12.125" style="6" customWidth="1"/>
    <col min="5" max="5" width="12.5" style="7" customWidth="1"/>
    <col min="6" max="8" width="10.5" style="7" hidden="1" customWidth="1"/>
    <col min="9" max="9" width="11.5" style="7" hidden="1" customWidth="1"/>
    <col min="10" max="10" width="9.5" style="7" hidden="1" customWidth="1"/>
    <col min="11" max="11" width="13.25" style="8" customWidth="1"/>
    <col min="12" max="12" width="16.75" style="9" customWidth="1"/>
    <col min="13" max="13" width="26.625" style="7" customWidth="1"/>
    <col min="14" max="14" width="9" style="7"/>
    <col min="15" max="15" width="9" style="7" hidden="1" customWidth="1"/>
    <col min="16" max="16384" width="9" style="7"/>
  </cols>
  <sheetData>
    <row r="1" ht="21.75" customHeight="1" spans="1:3">
      <c r="A1" s="10" t="s">
        <v>0</v>
      </c>
      <c r="B1" s="10"/>
      <c r="C1" s="10"/>
    </row>
    <row r="2" ht="33" customHeight="1" spans="2:13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30"/>
      <c r="L2" s="31"/>
      <c r="M2" s="11"/>
    </row>
    <row r="3" ht="33" customHeight="1" spans="2:13">
      <c r="B3" s="11"/>
      <c r="C3" s="11"/>
      <c r="D3" s="11"/>
      <c r="E3" s="11"/>
      <c r="F3" s="11"/>
      <c r="G3" s="11"/>
      <c r="H3" s="11"/>
      <c r="I3" s="11"/>
      <c r="J3" s="11"/>
      <c r="K3" s="30"/>
      <c r="L3" s="31"/>
      <c r="M3" s="11" t="s">
        <v>2</v>
      </c>
    </row>
    <row r="4" ht="30.95" customHeight="1" spans="1:13">
      <c r="A4" s="12" t="s">
        <v>3</v>
      </c>
      <c r="B4" s="13" t="s">
        <v>4</v>
      </c>
      <c r="C4" s="13" t="s">
        <v>4</v>
      </c>
      <c r="D4" s="14" t="s">
        <v>5</v>
      </c>
      <c r="E4" s="14" t="s">
        <v>6</v>
      </c>
      <c r="F4" s="14" t="s">
        <v>7</v>
      </c>
      <c r="G4" s="14"/>
      <c r="H4" s="14"/>
      <c r="I4" s="14" t="s">
        <v>8</v>
      </c>
      <c r="J4" s="15" t="s">
        <v>9</v>
      </c>
      <c r="K4" s="32" t="s">
        <v>10</v>
      </c>
      <c r="L4" s="14" t="s">
        <v>11</v>
      </c>
      <c r="M4" s="13" t="s">
        <v>12</v>
      </c>
    </row>
    <row r="5" ht="30.95" customHeight="1" spans="1:13">
      <c r="A5" s="12"/>
      <c r="B5" s="13"/>
      <c r="C5" s="13"/>
      <c r="D5" s="14"/>
      <c r="E5" s="14"/>
      <c r="F5" s="14" t="s">
        <v>13</v>
      </c>
      <c r="G5" s="14" t="s">
        <v>14</v>
      </c>
      <c r="H5" s="15" t="s">
        <v>15</v>
      </c>
      <c r="I5" s="14"/>
      <c r="J5" s="15"/>
      <c r="K5" s="32"/>
      <c r="L5" s="14"/>
      <c r="M5" s="13"/>
    </row>
    <row r="6" ht="30.95" customHeight="1" spans="1:15">
      <c r="A6" s="16">
        <v>1</v>
      </c>
      <c r="B6" s="17" t="s">
        <v>16</v>
      </c>
      <c r="C6" s="18" t="s">
        <v>17</v>
      </c>
      <c r="D6" s="16" t="s">
        <v>18</v>
      </c>
      <c r="E6" s="16" t="s">
        <v>18</v>
      </c>
      <c r="F6" s="16" t="e">
        <f>VLOOKUP(B6,'[2020年单位供养人员基本情况表 - 副本7.14.xlsx]Sheet2'!#REF!,3,0)</f>
        <v>#REF!</v>
      </c>
      <c r="G6" s="16" t="e">
        <f>VLOOKUP(B6,'[2020年单位供养人员基本情况表 - 副本7.14.xlsx]Sheet2'!#REF!,8,0)</f>
        <v>#REF!</v>
      </c>
      <c r="H6" s="16" t="e">
        <f>VLOOKUP(B6,'[2020年单位供养人员基本情况表 - 副本7.14.xlsx]Sheet2'!#REF!,9,0)</f>
        <v>#REF!</v>
      </c>
      <c r="I6" s="16" t="e">
        <f>(F6*500)/10000</f>
        <v>#REF!</v>
      </c>
      <c r="J6" s="33" t="e">
        <f t="shared" ref="J6:J20" si="0">I6*0.15</f>
        <v>#REF!</v>
      </c>
      <c r="K6" s="34">
        <v>77</v>
      </c>
      <c r="L6" s="33">
        <f>VLOOKUP(C6,'[1]预算单位统计5.6 '!A$1:K$65536,11,0)</f>
        <v>0</v>
      </c>
      <c r="M6" s="17"/>
      <c r="O6" s="7" t="str">
        <f>VLOOKUP(C6,'[1]预算单位统计5.6 '!A$1:O$65536,15,0)</f>
        <v>无食堂</v>
      </c>
    </row>
    <row r="7" ht="30.95" customHeight="1" spans="1:15">
      <c r="A7" s="12">
        <v>2</v>
      </c>
      <c r="B7" s="19" t="s">
        <v>19</v>
      </c>
      <c r="C7" s="20" t="s">
        <v>20</v>
      </c>
      <c r="D7" s="12" t="s">
        <v>18</v>
      </c>
      <c r="E7" s="12" t="s">
        <v>18</v>
      </c>
      <c r="F7" s="12" t="e">
        <f>VLOOKUP(B7,'[2020年单位供养人员基本情况表 - 副本7.14.xlsx]Sheet2'!#REF!,3,0)</f>
        <v>#REF!</v>
      </c>
      <c r="G7" s="12" t="e">
        <f>VLOOKUP(B7,'[2020年单位供养人员基本情况表 - 副本7.14.xlsx]Sheet2'!#REF!,8,0)</f>
        <v>#REF!</v>
      </c>
      <c r="H7" s="12" t="e">
        <f>VLOOKUP(B7,'[2020年单位供养人员基本情况表 - 副本7.14.xlsx]Sheet2'!#REF!,9,0)</f>
        <v>#REF!</v>
      </c>
      <c r="I7" s="12" t="e">
        <f>(F7*500)/10000</f>
        <v>#REF!</v>
      </c>
      <c r="J7" s="35" t="e">
        <f t="shared" si="0"/>
        <v>#REF!</v>
      </c>
      <c r="K7" s="36">
        <v>65</v>
      </c>
      <c r="L7" s="35">
        <f>VLOOKUP(C7,'[1]预算单位统计5.6 '!A$1:K$65536,11,0)</f>
        <v>0</v>
      </c>
      <c r="M7" s="19"/>
      <c r="O7" s="7" t="str">
        <f>VLOOKUP(C7,'[1]预算单位统计5.6 '!A$1:O$65536,15,0)</f>
        <v>拟线上采购16%，线下采购84%。无食堂</v>
      </c>
    </row>
    <row r="8" ht="30.95" customHeight="1" spans="1:15">
      <c r="A8" s="12">
        <v>3</v>
      </c>
      <c r="B8" s="19" t="s">
        <v>21</v>
      </c>
      <c r="C8" s="20" t="s">
        <v>22</v>
      </c>
      <c r="D8" s="12" t="s">
        <v>18</v>
      </c>
      <c r="E8" s="12" t="s">
        <v>18</v>
      </c>
      <c r="F8" s="12" t="e">
        <f>VLOOKUP(B8,'[2020年单位供养人员基本情况表 - 副本7.14.xlsx]Sheet2'!#REF!,3,0)</f>
        <v>#REF!</v>
      </c>
      <c r="G8" s="12" t="e">
        <f>VLOOKUP(B8,'[2020年单位供养人员基本情况表 - 副本7.14.xlsx]Sheet2'!#REF!,8,0)</f>
        <v>#REF!</v>
      </c>
      <c r="H8" s="12" t="e">
        <f>VLOOKUP(B8,'[2020年单位供养人员基本情况表 - 副本7.14.xlsx]Sheet2'!#REF!,9,0)</f>
        <v>#REF!</v>
      </c>
      <c r="I8" s="12" t="e">
        <f>(F8*500)/10000</f>
        <v>#REF!</v>
      </c>
      <c r="J8" s="35" t="e">
        <f t="shared" si="0"/>
        <v>#REF!</v>
      </c>
      <c r="K8" s="36">
        <v>56</v>
      </c>
      <c r="L8" s="35">
        <f>VLOOKUP(C8,'[1]预算单位统计5.6 '!A$1:K$65536,11,0)</f>
        <v>0</v>
      </c>
      <c r="M8" s="19"/>
      <c r="O8" s="7" t="str">
        <f>VLOOKUP(C8,'[1]预算单位统计5.6 '!A$1:O$65536,15,0)</f>
        <v>无食堂</v>
      </c>
    </row>
    <row r="9" ht="30.95" customHeight="1" spans="1:15">
      <c r="A9" s="12">
        <v>4</v>
      </c>
      <c r="B9" s="19" t="s">
        <v>23</v>
      </c>
      <c r="C9" s="21" t="s">
        <v>24</v>
      </c>
      <c r="D9" s="12" t="s">
        <v>18</v>
      </c>
      <c r="E9" s="12" t="s">
        <v>18</v>
      </c>
      <c r="F9" s="12" t="e">
        <f>VLOOKUP(B9,'[2020年单位供养人员基本情况表 - 副本7.14.xlsx]Sheet2'!#REF!,3,0)</f>
        <v>#REF!</v>
      </c>
      <c r="G9" s="12" t="e">
        <f>VLOOKUP(B9,'[2020年单位供养人员基本情况表 - 副本7.14.xlsx]Sheet2'!#REF!,8,0)</f>
        <v>#REF!</v>
      </c>
      <c r="H9" s="12" t="e">
        <f>VLOOKUP(B9,'[2020年单位供养人员基本情况表 - 副本7.14.xlsx]Sheet2'!#REF!,9,0)</f>
        <v>#REF!</v>
      </c>
      <c r="I9" s="12" t="e">
        <f>(F9*500)/10000</f>
        <v>#REF!</v>
      </c>
      <c r="J9" s="35" t="e">
        <f t="shared" si="0"/>
        <v>#REF!</v>
      </c>
      <c r="K9" s="36">
        <v>33</v>
      </c>
      <c r="L9" s="35">
        <f>VLOOKUP(C9,'[1]预算单位统计5.6 '!A$1:K$65536,11,0)</f>
        <v>0</v>
      </c>
      <c r="M9" s="19"/>
      <c r="O9" s="7" t="str">
        <f>VLOOKUP(C9,'[1]预算单位统计5.6 '!A$1:O$65536,15,0)</f>
        <v>无良堂</v>
      </c>
    </row>
    <row r="10" ht="30.95" customHeight="1" spans="1:15">
      <c r="A10" s="12">
        <v>5</v>
      </c>
      <c r="B10" s="19" t="s">
        <v>25</v>
      </c>
      <c r="C10" s="20" t="s">
        <v>26</v>
      </c>
      <c r="D10" s="12" t="s">
        <v>18</v>
      </c>
      <c r="E10" s="12" t="s">
        <v>18</v>
      </c>
      <c r="F10" s="12" t="e">
        <f>VLOOKUP(B10,'[2020年单位供养人员基本情况表 - 副本7.14.xlsx]Sheet2'!#REF!,3,0)</f>
        <v>#REF!</v>
      </c>
      <c r="G10" s="12" t="e">
        <f>VLOOKUP(B10,'[2020年单位供养人员基本情况表 - 副本7.14.xlsx]Sheet2'!#REF!,8,0)</f>
        <v>#REF!</v>
      </c>
      <c r="H10" s="12" t="e">
        <f>VLOOKUP(B10,'[2020年单位供养人员基本情况表 - 副本7.14.xlsx]Sheet2'!#REF!,9,0)</f>
        <v>#REF!</v>
      </c>
      <c r="I10" s="12" t="e">
        <f>(F10*500)/10000</f>
        <v>#REF!</v>
      </c>
      <c r="J10" s="35" t="e">
        <f t="shared" si="0"/>
        <v>#REF!</v>
      </c>
      <c r="K10" s="36">
        <v>224</v>
      </c>
      <c r="L10" s="35">
        <f>VLOOKUP(C10,'[1]预算单位统计5.6 '!A$1:K$65536,11,0)</f>
        <v>2</v>
      </c>
      <c r="M10" s="19"/>
      <c r="O10" s="7" t="str">
        <f>VLOOKUP(C10,'[1]预算单位统计5.6 '!A$1:O$65536,15,0)</f>
        <v>无食堂，共用黄石市机关事务服务中心食堂。</v>
      </c>
    </row>
    <row r="11" ht="30.95" customHeight="1" spans="1:15">
      <c r="A11" s="12">
        <v>6</v>
      </c>
      <c r="B11" s="22" t="s">
        <v>27</v>
      </c>
      <c r="C11" s="23" t="s">
        <v>28</v>
      </c>
      <c r="D11" s="12" t="s">
        <v>18</v>
      </c>
      <c r="E11" s="12" t="s">
        <v>18</v>
      </c>
      <c r="F11" s="12" t="e">
        <f>VLOOKUP(B11,'[2020年单位供养人员基本情况表 - 副本7.14.xlsx]Sheet2'!#REF!,3,0)</f>
        <v>#REF!</v>
      </c>
      <c r="G11" s="12" t="e">
        <f>VLOOKUP(B11,'[2020年单位供养人员基本情况表 - 副本7.14.xlsx]Sheet2'!#REF!,8,0)</f>
        <v>#REF!</v>
      </c>
      <c r="H11" s="12" t="e">
        <f>VLOOKUP(B11,'[2020年单位供养人员基本情况表 - 副本7.14.xlsx]Sheet2'!#REF!,9,0)</f>
        <v>#REF!</v>
      </c>
      <c r="I11" s="12" t="e">
        <f>(3600*F11)/10000</f>
        <v>#REF!</v>
      </c>
      <c r="J11" s="35" t="e">
        <f t="shared" si="0"/>
        <v>#REF!</v>
      </c>
      <c r="K11" s="36">
        <v>70</v>
      </c>
      <c r="L11" s="35">
        <f>VLOOKUP(C11,'[1]预算单位统计5.6 '!A$1:K$65536,11,0)</f>
        <v>2</v>
      </c>
      <c r="M11" s="19"/>
      <c r="O11" s="7" t="str">
        <f>VLOOKUP(C11,'[1]预算单位统计5.6 '!A$1:O$65536,15,0)</f>
        <v/>
      </c>
    </row>
    <row r="12" ht="30.95" customHeight="1" spans="1:15">
      <c r="A12" s="12">
        <v>7</v>
      </c>
      <c r="B12" s="22" t="s">
        <v>29</v>
      </c>
      <c r="C12" s="23" t="s">
        <v>30</v>
      </c>
      <c r="D12" s="12" t="s">
        <v>18</v>
      </c>
      <c r="E12" s="12" t="s">
        <v>18</v>
      </c>
      <c r="F12" s="12" t="e">
        <f>VLOOKUP(B12,'[2020年单位供养人员基本情况表 - 副本7.14.xlsx]Sheet2'!#REF!,3,0)</f>
        <v>#REF!</v>
      </c>
      <c r="G12" s="12" t="e">
        <f>VLOOKUP(B12,'[2020年单位供养人员基本情况表 - 副本7.14.xlsx]Sheet2'!#REF!,8,0)</f>
        <v>#REF!</v>
      </c>
      <c r="H12" s="12" t="e">
        <f>VLOOKUP(B12,'[2020年单位供养人员基本情况表 - 副本7.14.xlsx]Sheet2'!#REF!,9,0)</f>
        <v>#REF!</v>
      </c>
      <c r="I12" s="12" t="e">
        <f t="shared" ref="I12:I18" si="1">(F12*500)/10000</f>
        <v>#REF!</v>
      </c>
      <c r="J12" s="35" t="e">
        <f t="shared" si="0"/>
        <v>#REF!</v>
      </c>
      <c r="K12" s="36">
        <v>15</v>
      </c>
      <c r="L12" s="35">
        <f>VLOOKUP(C12,'[1]预算单位统计5.6 '!A$1:K$65536,11,0)</f>
        <v>0</v>
      </c>
      <c r="M12" s="19"/>
      <c r="O12" s="7" t="str">
        <f>VLOOKUP(C12,'[1]预算单位统计5.6 '!A$1:O$65536,15,0)</f>
        <v>无食堂</v>
      </c>
    </row>
    <row r="13" ht="30.95" customHeight="1" spans="1:15">
      <c r="A13" s="12">
        <v>8</v>
      </c>
      <c r="B13" s="22" t="s">
        <v>31</v>
      </c>
      <c r="C13" s="23" t="s">
        <v>32</v>
      </c>
      <c r="D13" s="12" t="s">
        <v>18</v>
      </c>
      <c r="E13" s="12" t="s">
        <v>18</v>
      </c>
      <c r="F13" s="12" t="e">
        <f>VLOOKUP(B13,'[2020年单位供养人员基本情况表 - 副本7.14.xlsx]Sheet2'!#REF!,3,0)</f>
        <v>#REF!</v>
      </c>
      <c r="G13" s="12" t="e">
        <f>VLOOKUP(B13,'[2020年单位供养人员基本情况表 - 副本7.14.xlsx]Sheet2'!#REF!,8,0)</f>
        <v>#REF!</v>
      </c>
      <c r="H13" s="12" t="e">
        <f>VLOOKUP(B13,'[2020年单位供养人员基本情况表 - 副本7.14.xlsx]Sheet2'!#REF!,9,0)</f>
        <v>#REF!</v>
      </c>
      <c r="I13" s="12" t="e">
        <f t="shared" si="1"/>
        <v>#REF!</v>
      </c>
      <c r="J13" s="35" t="e">
        <f t="shared" si="0"/>
        <v>#REF!</v>
      </c>
      <c r="K13" s="36">
        <v>11</v>
      </c>
      <c r="L13" s="35">
        <f>VLOOKUP(C13,'[1]预算单位统计5.6 '!A$1:K$65536,11,0)</f>
        <v>0</v>
      </c>
      <c r="M13" s="19"/>
      <c r="O13" s="7" t="str">
        <f>VLOOKUP(C13,'[1]预算单位统计5.6 '!A$1:O$65536,15,0)</f>
        <v>无食堂</v>
      </c>
    </row>
    <row r="14" ht="30.95" customHeight="1" spans="1:15">
      <c r="A14" s="12">
        <v>9</v>
      </c>
      <c r="B14" s="19" t="s">
        <v>33</v>
      </c>
      <c r="C14" s="20" t="s">
        <v>34</v>
      </c>
      <c r="D14" s="12" t="s">
        <v>18</v>
      </c>
      <c r="E14" s="12" t="s">
        <v>18</v>
      </c>
      <c r="F14" s="12" t="e">
        <f>VLOOKUP(B14,'[2020年单位供养人员基本情况表 - 副本7.14.xlsx]Sheet2'!#REF!,3,0)</f>
        <v>#REF!</v>
      </c>
      <c r="G14" s="12" t="e">
        <f>VLOOKUP(B14,'[2020年单位供养人员基本情况表 - 副本7.14.xlsx]Sheet2'!#REF!,8,0)</f>
        <v>#REF!</v>
      </c>
      <c r="H14" s="12" t="e">
        <f>VLOOKUP(B14,'[2020年单位供养人员基本情况表 - 副本7.14.xlsx]Sheet2'!#REF!,9,0)</f>
        <v>#REF!</v>
      </c>
      <c r="I14" s="12" t="e">
        <f t="shared" si="1"/>
        <v>#REF!</v>
      </c>
      <c r="J14" s="35" t="e">
        <f t="shared" si="0"/>
        <v>#REF!</v>
      </c>
      <c r="K14" s="36">
        <v>16</v>
      </c>
      <c r="L14" s="35">
        <f>VLOOKUP(C14,'[1]预算单位统计5.6 '!A$1:K$65536,11,0)</f>
        <v>0</v>
      </c>
      <c r="M14" s="19"/>
      <c r="O14" s="7" t="str">
        <f>VLOOKUP(C14,'[1]预算单位统计5.6 '!A$1:O$65536,15,0)</f>
        <v>无食宫城</v>
      </c>
    </row>
    <row r="15" ht="30.95" customHeight="1" spans="1:15">
      <c r="A15" s="12">
        <v>10</v>
      </c>
      <c r="B15" s="19" t="s">
        <v>35</v>
      </c>
      <c r="C15" s="20" t="s">
        <v>36</v>
      </c>
      <c r="D15" s="12" t="s">
        <v>18</v>
      </c>
      <c r="E15" s="12" t="s">
        <v>18</v>
      </c>
      <c r="F15" s="12" t="e">
        <f>VLOOKUP(B15,'[2020年单位供养人员基本情况表 - 副本7.14.xlsx]Sheet2'!#REF!,3,0)</f>
        <v>#REF!</v>
      </c>
      <c r="G15" s="12" t="e">
        <f>VLOOKUP(B15,'[2020年单位供养人员基本情况表 - 副本7.14.xlsx]Sheet2'!#REF!,8,0)</f>
        <v>#REF!</v>
      </c>
      <c r="H15" s="12" t="e">
        <f>VLOOKUP(B15,'[2020年单位供养人员基本情况表 - 副本7.14.xlsx]Sheet2'!#REF!,9,0)</f>
        <v>#REF!</v>
      </c>
      <c r="I15" s="12" t="e">
        <f t="shared" si="1"/>
        <v>#REF!</v>
      </c>
      <c r="J15" s="35" t="e">
        <f t="shared" si="0"/>
        <v>#REF!</v>
      </c>
      <c r="K15" s="36">
        <v>51</v>
      </c>
      <c r="L15" s="35">
        <f>VLOOKUP(C15,'[1]预算单位统计5.6 '!A$1:K$65536,11,0)</f>
        <v>2.75</v>
      </c>
      <c r="M15" s="19"/>
      <c r="O15" s="7" t="str">
        <f>VLOOKUP(C15,'[1]预算单位统计5.6 '!A$1:O$65536,15,0)</f>
        <v>无食堂</v>
      </c>
    </row>
    <row r="16" ht="30.95" customHeight="1" spans="1:15">
      <c r="A16" s="12">
        <v>11</v>
      </c>
      <c r="B16" s="19" t="s">
        <v>37</v>
      </c>
      <c r="C16" s="20" t="s">
        <v>38</v>
      </c>
      <c r="D16" s="12" t="s">
        <v>18</v>
      </c>
      <c r="E16" s="12" t="s">
        <v>18</v>
      </c>
      <c r="F16" s="12" t="e">
        <f>VLOOKUP(B16,'[2020年单位供养人员基本情况表 - 副本7.14.xlsx]Sheet2'!#REF!,3,0)</f>
        <v>#REF!</v>
      </c>
      <c r="G16" s="12" t="e">
        <f>VLOOKUP(B16,'[2020年单位供养人员基本情况表 - 副本7.14.xlsx]Sheet2'!#REF!,8,0)</f>
        <v>#REF!</v>
      </c>
      <c r="H16" s="12" t="e">
        <f>VLOOKUP(B16,'[2020年单位供养人员基本情况表 - 副本7.14.xlsx]Sheet2'!#REF!,9,0)</f>
        <v>#REF!</v>
      </c>
      <c r="I16" s="12" t="e">
        <f t="shared" si="1"/>
        <v>#REF!</v>
      </c>
      <c r="J16" s="35" t="e">
        <f t="shared" si="0"/>
        <v>#REF!</v>
      </c>
      <c r="K16" s="36">
        <v>34</v>
      </c>
      <c r="L16" s="35">
        <f>VLOOKUP(C16,'[1]预算单位统计5.6 '!A$1:K$65536,11,0)</f>
        <v>0</v>
      </c>
      <c r="M16" s="19"/>
      <c r="O16" s="7" t="str">
        <f>VLOOKUP(C16,'[1]预算单位统计5.6 '!A$1:O$65536,15,0)</f>
        <v>无食堂</v>
      </c>
    </row>
    <row r="17" ht="30.95" customHeight="1" spans="1:15">
      <c r="A17" s="12">
        <v>12</v>
      </c>
      <c r="B17" s="19" t="s">
        <v>39</v>
      </c>
      <c r="C17" s="20" t="s">
        <v>40</v>
      </c>
      <c r="D17" s="12" t="s">
        <v>18</v>
      </c>
      <c r="E17" s="12" t="s">
        <v>18</v>
      </c>
      <c r="F17" s="12" t="e">
        <f>VLOOKUP(B17,'[2020年单位供养人员基本情况表 - 副本7.14.xlsx]Sheet2'!#REF!,3,0)</f>
        <v>#REF!</v>
      </c>
      <c r="G17" s="12" t="e">
        <f>VLOOKUP(B17,'[2020年单位供养人员基本情况表 - 副本7.14.xlsx]Sheet2'!#REF!,8,0)</f>
        <v>#REF!</v>
      </c>
      <c r="H17" s="12" t="e">
        <f>VLOOKUP(B17,'[2020年单位供养人员基本情况表 - 副本7.14.xlsx]Sheet2'!#REF!,9,0)</f>
        <v>#REF!</v>
      </c>
      <c r="I17" s="12" t="e">
        <f t="shared" si="1"/>
        <v>#REF!</v>
      </c>
      <c r="J17" s="35" t="e">
        <f t="shared" si="0"/>
        <v>#REF!</v>
      </c>
      <c r="K17" s="36">
        <v>30</v>
      </c>
      <c r="L17" s="35">
        <f>VLOOKUP(C17,'[1]预算单位统计5.6 '!A$1:K$65536,11,0)</f>
        <v>0</v>
      </c>
      <c r="M17" s="19"/>
      <c r="O17" s="7" t="str">
        <f>VLOOKUP(C17,'[1]预算单位统计5.6 '!A$1:O$65536,15,0)</f>
        <v>无食堂</v>
      </c>
    </row>
    <row r="18" ht="30.95" customHeight="1" spans="1:15">
      <c r="A18" s="12">
        <v>13</v>
      </c>
      <c r="B18" s="19" t="s">
        <v>41</v>
      </c>
      <c r="C18" s="24" t="s">
        <v>42</v>
      </c>
      <c r="D18" s="12" t="s">
        <v>18</v>
      </c>
      <c r="E18" s="12" t="s">
        <v>18</v>
      </c>
      <c r="F18" s="12" t="e">
        <f>VLOOKUP(B18,'[2020年单位供养人员基本情况表 - 副本7.14.xlsx]Sheet2'!#REF!,3,0)</f>
        <v>#REF!</v>
      </c>
      <c r="G18" s="12" t="e">
        <f>VLOOKUP(B18,'[2020年单位供养人员基本情况表 - 副本7.14.xlsx]Sheet2'!#REF!,8,0)</f>
        <v>#REF!</v>
      </c>
      <c r="H18" s="12" t="e">
        <f>VLOOKUP(B18,'[2020年单位供养人员基本情况表 - 副本7.14.xlsx]Sheet2'!#REF!,9,0)</f>
        <v>#REF!</v>
      </c>
      <c r="I18" s="12" t="e">
        <f t="shared" si="1"/>
        <v>#REF!</v>
      </c>
      <c r="J18" s="35" t="e">
        <f t="shared" si="0"/>
        <v>#REF!</v>
      </c>
      <c r="K18" s="36">
        <v>17</v>
      </c>
      <c r="L18" s="35">
        <f>VLOOKUP(C18,'[1]预算单位统计5.6 '!A$1:K$65536,11,0)</f>
        <v>0</v>
      </c>
      <c r="M18" s="19"/>
      <c r="O18" s="7" t="str">
        <f>VLOOKUP(C18,'[1]预算单位统计5.6 '!A$1:O$65536,15,0)</f>
        <v>无食堂</v>
      </c>
    </row>
    <row r="19" ht="30.95" customHeight="1" spans="1:15">
      <c r="A19" s="12">
        <v>14</v>
      </c>
      <c r="B19" s="19" t="s">
        <v>43</v>
      </c>
      <c r="C19" s="25" t="s">
        <v>44</v>
      </c>
      <c r="D19" s="12" t="s">
        <v>18</v>
      </c>
      <c r="E19" s="12" t="s">
        <v>18</v>
      </c>
      <c r="F19" s="12" t="e">
        <f>VLOOKUP(B19,'[2020年单位供养人员基本情况表 - 副本7.14.xlsx]Sheet2'!#REF!,3,0)</f>
        <v>#REF!</v>
      </c>
      <c r="G19" s="12" t="e">
        <f>VLOOKUP(B19,'[2020年单位供养人员基本情况表 - 副本7.14.xlsx]Sheet2'!#REF!,8,0)</f>
        <v>#REF!</v>
      </c>
      <c r="H19" s="12" t="e">
        <f>VLOOKUP(B19,'[2020年单位供养人员基本情况表 - 副本7.14.xlsx]Sheet2'!#REF!,9,0)</f>
        <v>#REF!</v>
      </c>
      <c r="I19" s="12" t="e">
        <f t="shared" ref="I19:I25" si="2">(4100*F19)/10000</f>
        <v>#REF!</v>
      </c>
      <c r="J19" s="35" t="e">
        <f t="shared" si="0"/>
        <v>#REF!</v>
      </c>
      <c r="K19" s="36">
        <v>11</v>
      </c>
      <c r="L19" s="35">
        <f>VLOOKUP(C19,'[1]预算单位统计5.6 '!A$1:K$65536,11,0)</f>
        <v>0</v>
      </c>
      <c r="M19" s="19"/>
      <c r="O19" s="7" t="str">
        <f>VLOOKUP(C19,'[1]预算单位统计5.6 '!A$1:O$65536,15,0)</f>
        <v>无食堂</v>
      </c>
    </row>
    <row r="20" ht="30.95" customHeight="1" spans="1:15">
      <c r="A20" s="12">
        <v>15</v>
      </c>
      <c r="B20" s="19" t="s">
        <v>45</v>
      </c>
      <c r="C20" s="21" t="s">
        <v>46</v>
      </c>
      <c r="D20" s="12" t="s">
        <v>18</v>
      </c>
      <c r="E20" s="12" t="s">
        <v>18</v>
      </c>
      <c r="F20" s="12" t="e">
        <f>VLOOKUP(B20,'[2020年单位供养人员基本情况表 - 副本7.14.xlsx]Sheet2'!#REF!,3,0)</f>
        <v>#REF!</v>
      </c>
      <c r="G20" s="12" t="e">
        <f>VLOOKUP(B20,'[2020年单位供养人员基本情况表 - 副本7.14.xlsx]Sheet2'!#REF!,8,0)</f>
        <v>#REF!</v>
      </c>
      <c r="H20" s="12" t="e">
        <f>VLOOKUP(B20,'[2020年单位供养人员基本情况表 - 副本7.14.xlsx]Sheet2'!#REF!,9,0)</f>
        <v>#REF!</v>
      </c>
      <c r="I20" s="12" t="e">
        <f>(500*F20)/10000</f>
        <v>#REF!</v>
      </c>
      <c r="J20" s="35" t="e">
        <f t="shared" si="0"/>
        <v>#REF!</v>
      </c>
      <c r="K20" s="36">
        <v>10</v>
      </c>
      <c r="L20" s="35">
        <f>VLOOKUP(C20,'[1]预算单位统计5.6 '!A$1:K$65536,11,0)</f>
        <v>0</v>
      </c>
      <c r="M20" s="19"/>
      <c r="O20" s="7" t="str">
        <f>VLOOKUP(C20,'[1]预算单位统计5.6 '!A$1:O$65536,15,0)</f>
        <v>无食堂</v>
      </c>
    </row>
    <row r="21" ht="30.95" customHeight="1" spans="1:15">
      <c r="A21" s="12">
        <v>16</v>
      </c>
      <c r="B21" s="19" t="s">
        <v>47</v>
      </c>
      <c r="C21" s="21" t="s">
        <v>48</v>
      </c>
      <c r="D21" s="12" t="s">
        <v>18</v>
      </c>
      <c r="E21" s="12" t="s">
        <v>18</v>
      </c>
      <c r="F21" s="12" t="e">
        <f>VLOOKUP(B21,'[2020年单位供养人员基本情况表 - 副本7.14.xlsx]Sheet2'!#REF!,3,0)</f>
        <v>#REF!</v>
      </c>
      <c r="G21" s="12" t="e">
        <f>VLOOKUP(B21,'[2020年单位供养人员基本情况表 - 副本7.14.xlsx]Sheet2'!#REF!,8,0)</f>
        <v>#REF!</v>
      </c>
      <c r="H21" s="12" t="e">
        <f>VLOOKUP(B21,'[2020年单位供养人员基本情况表 - 副本7.14.xlsx]Sheet2'!#REF!,9,0)</f>
        <v>#REF!</v>
      </c>
      <c r="I21" s="12" t="e">
        <f t="shared" si="2"/>
        <v>#REF!</v>
      </c>
      <c r="J21" s="35">
        <v>0.26</v>
      </c>
      <c r="K21" s="36">
        <v>25</v>
      </c>
      <c r="L21" s="35">
        <f>VLOOKUP(C21,'[1]预算单位统计5.6 '!A$1:K$65536,11,0)</f>
        <v>0</v>
      </c>
      <c r="M21" s="22"/>
      <c r="O21" s="7" t="str">
        <f>VLOOKUP(C21,'[1]预算单位统计5.6 '!A$1:O$65536,15,0)</f>
        <v>无食堂，共用黄石市住房建设管理局</v>
      </c>
    </row>
    <row r="22" ht="30.95" customHeight="1" spans="1:15">
      <c r="A22" s="12">
        <v>17</v>
      </c>
      <c r="B22" s="22" t="s">
        <v>49</v>
      </c>
      <c r="C22" s="26" t="s">
        <v>50</v>
      </c>
      <c r="D22" s="12" t="s">
        <v>18</v>
      </c>
      <c r="E22" s="12" t="s">
        <v>18</v>
      </c>
      <c r="F22" s="12">
        <v>884</v>
      </c>
      <c r="G22" s="12" t="e">
        <f>VLOOKUP(B22,'[2020年单位供养人员基本情况表 - 副本7.14.xlsx]Sheet2'!#REF!,8,0)</f>
        <v>#REF!</v>
      </c>
      <c r="H22" s="12" t="e">
        <f>VLOOKUP(B22,'[2020年单位供养人员基本情况表 - 副本7.14.xlsx]Sheet2'!#REF!,9,0)</f>
        <v>#REF!</v>
      </c>
      <c r="I22" s="12">
        <f t="shared" si="2"/>
        <v>362.44</v>
      </c>
      <c r="J22" s="35">
        <f t="shared" ref="J22:J85" si="3">I22*0.15</f>
        <v>54.366</v>
      </c>
      <c r="K22" s="36">
        <v>37</v>
      </c>
      <c r="L22" s="35">
        <f>VLOOKUP(C22,'[1]预算单位统计5.6 '!A$1:K$65536,11,0)</f>
        <v>2.34</v>
      </c>
      <c r="M22" s="37"/>
      <c r="O22" s="7" t="str">
        <f>VLOOKUP(C22,'[1]预算单位统计5.6 '!A$1:O$65536,15,0)</f>
        <v>预留份额多报57万元</v>
      </c>
    </row>
    <row r="23" ht="30.95" customHeight="1" spans="1:15">
      <c r="A23" s="12">
        <v>18</v>
      </c>
      <c r="B23" s="19" t="s">
        <v>51</v>
      </c>
      <c r="C23" s="21" t="s">
        <v>52</v>
      </c>
      <c r="D23" s="12" t="s">
        <v>18</v>
      </c>
      <c r="E23" s="12" t="s">
        <v>18</v>
      </c>
      <c r="F23" s="12" t="e">
        <f>VLOOKUP(B23,'[2020年单位供养人员基本情况表 - 副本7.14.xlsx]Sheet2'!#REF!,3,0)</f>
        <v>#REF!</v>
      </c>
      <c r="G23" s="12" t="e">
        <f>VLOOKUP(B23,'[2020年单位供养人员基本情况表 - 副本7.14.xlsx]Sheet2'!#REF!,8,0)</f>
        <v>#REF!</v>
      </c>
      <c r="H23" s="12" t="e">
        <f>VLOOKUP(B23,'[2020年单位供养人员基本情况表 - 副本7.14.xlsx]Sheet2'!#REF!,9,0)</f>
        <v>#REF!</v>
      </c>
      <c r="I23" s="12" t="e">
        <f t="shared" si="2"/>
        <v>#REF!</v>
      </c>
      <c r="J23" s="35" t="e">
        <f t="shared" si="3"/>
        <v>#REF!</v>
      </c>
      <c r="K23" s="36">
        <v>2</v>
      </c>
      <c r="L23" s="35">
        <f>VLOOKUP(C23,'[1]预算单位统计5.6 '!A$1:K$65536,11,0)</f>
        <v>0</v>
      </c>
      <c r="M23" s="19"/>
      <c r="O23" s="7" t="str">
        <f>VLOOKUP(C23,'[1]预算单位统计5.6 '!A$1:O$65536,15,0)</f>
        <v/>
      </c>
    </row>
    <row r="24" ht="30.95" customHeight="1" spans="1:15">
      <c r="A24" s="12">
        <v>19</v>
      </c>
      <c r="B24" s="22" t="s">
        <v>53</v>
      </c>
      <c r="C24" s="21" t="s">
        <v>54</v>
      </c>
      <c r="D24" s="12" t="s">
        <v>18</v>
      </c>
      <c r="E24" s="12" t="s">
        <v>18</v>
      </c>
      <c r="F24" s="12" t="e">
        <f>VLOOKUP(B24,'[2020年单位供养人员基本情况表 - 副本7.14.xlsx]Sheet2'!#REF!,3,0)</f>
        <v>#REF!</v>
      </c>
      <c r="G24" s="12" t="e">
        <f>VLOOKUP(B24,'[2020年单位供养人员基本情况表 - 副本7.14.xlsx]Sheet2'!#REF!,8,0)</f>
        <v>#REF!</v>
      </c>
      <c r="H24" s="12" t="e">
        <f>VLOOKUP(B24,'[2020年单位供养人员基本情况表 - 副本7.14.xlsx]Sheet2'!#REF!,9,0)</f>
        <v>#REF!</v>
      </c>
      <c r="I24" s="12" t="e">
        <f t="shared" si="2"/>
        <v>#REF!</v>
      </c>
      <c r="J24" s="35" t="e">
        <f t="shared" si="3"/>
        <v>#REF!</v>
      </c>
      <c r="K24" s="36">
        <v>2</v>
      </c>
      <c r="L24" s="35">
        <f>VLOOKUP(C24,'[1]预算单位统计5.6 '!A$1:K$65536,11,0)</f>
        <v>0.45</v>
      </c>
      <c r="M24" s="19"/>
      <c r="O24" s="7" t="str">
        <f>VLOOKUP(C24,'[1]预算单位统计5.6 '!A$1:O$65536,15,0)</f>
        <v/>
      </c>
    </row>
    <row r="25" ht="30.95" customHeight="1" spans="1:15">
      <c r="A25" s="12">
        <v>20</v>
      </c>
      <c r="B25" s="22" t="s">
        <v>55</v>
      </c>
      <c r="C25" s="27" t="s">
        <v>56</v>
      </c>
      <c r="D25" s="12" t="s">
        <v>18</v>
      </c>
      <c r="E25" s="12" t="s">
        <v>18</v>
      </c>
      <c r="F25" s="12" t="e">
        <f>VLOOKUP(B25,'[2020年单位供养人员基本情况表 - 副本7.14.xlsx]Sheet2'!#REF!,3,0)</f>
        <v>#REF!</v>
      </c>
      <c r="G25" s="12" t="e">
        <f>VLOOKUP(B25,'[2020年单位供养人员基本情况表 - 副本7.14.xlsx]Sheet2'!#REF!,8,0)</f>
        <v>#REF!</v>
      </c>
      <c r="H25" s="12" t="e">
        <f>VLOOKUP(B25,'[2020年单位供养人员基本情况表 - 副本7.14.xlsx]Sheet2'!#REF!,9,0)</f>
        <v>#REF!</v>
      </c>
      <c r="I25" s="12" t="e">
        <f t="shared" si="2"/>
        <v>#REF!</v>
      </c>
      <c r="J25" s="35" t="e">
        <f t="shared" si="3"/>
        <v>#REF!</v>
      </c>
      <c r="K25" s="36">
        <v>5</v>
      </c>
      <c r="L25" s="35">
        <f>VLOOKUP(C25,'[1]预算单位统计5.6 '!A$1:K$65536,11,0)</f>
        <v>0</v>
      </c>
      <c r="M25" s="19"/>
      <c r="O25" s="7" t="str">
        <f>VLOOKUP(C25,'[1]预算单位统计5.6 '!A$1:O$65536,15,0)</f>
        <v/>
      </c>
    </row>
    <row r="26" ht="30.95" customHeight="1" spans="1:15">
      <c r="A26" s="12">
        <v>21</v>
      </c>
      <c r="B26" s="19" t="s">
        <v>57</v>
      </c>
      <c r="C26" s="21" t="s">
        <v>58</v>
      </c>
      <c r="D26" s="12" t="s">
        <v>18</v>
      </c>
      <c r="E26" s="12" t="s">
        <v>18</v>
      </c>
      <c r="F26" s="12" t="e">
        <f>VLOOKUP(B26,'[2020年单位供养人员基本情况表 - 副本7.14.xlsx]Sheet2'!#REF!,3,0)</f>
        <v>#REF!</v>
      </c>
      <c r="G26" s="12" t="e">
        <f>VLOOKUP(B26,'[2020年单位供养人员基本情况表 - 副本7.14.xlsx]Sheet2'!#REF!,8,0)</f>
        <v>#REF!</v>
      </c>
      <c r="H26" s="12" t="e">
        <f>VLOOKUP(B26,'[2020年单位供养人员基本情况表 - 副本7.14.xlsx]Sheet2'!#REF!,9,0)</f>
        <v>#REF!</v>
      </c>
      <c r="I26" s="12" t="e">
        <f>(500*F26)/10000</f>
        <v>#REF!</v>
      </c>
      <c r="J26" s="35" t="e">
        <f t="shared" si="3"/>
        <v>#REF!</v>
      </c>
      <c r="K26" s="36">
        <v>14</v>
      </c>
      <c r="L26" s="35">
        <v>0.49</v>
      </c>
      <c r="M26" s="19"/>
      <c r="O26" s="7" t="str">
        <f>VLOOKUP(C26,'[1]预算单位统计5.6 '!A$1:O$65536,15,0)</f>
        <v>无食堂</v>
      </c>
    </row>
    <row r="27" ht="30.95" customHeight="1" spans="1:15">
      <c r="A27" s="12">
        <v>22</v>
      </c>
      <c r="B27" s="19" t="s">
        <v>59</v>
      </c>
      <c r="C27" s="28" t="s">
        <v>60</v>
      </c>
      <c r="D27" s="12" t="s">
        <v>18</v>
      </c>
      <c r="E27" s="12" t="s">
        <v>18</v>
      </c>
      <c r="F27" s="12" t="e">
        <f>VLOOKUP(B27,'[2020年单位供养人员基本情况表 - 副本7.14.xlsx]Sheet2'!#REF!,3,0)</f>
        <v>#REF!</v>
      </c>
      <c r="G27" s="12" t="e">
        <f>VLOOKUP(B27,'[2020年单位供养人员基本情况表 - 副本7.14.xlsx]Sheet2'!#REF!,8,0)</f>
        <v>#REF!</v>
      </c>
      <c r="H27" s="12" t="e">
        <f>VLOOKUP(B27,'[2020年单位供养人员基本情况表 - 副本7.14.xlsx]Sheet2'!#REF!,9,0)</f>
        <v>#REF!</v>
      </c>
      <c r="I27" s="12" t="e">
        <f>(500*F27)/10000</f>
        <v>#REF!</v>
      </c>
      <c r="J27" s="35" t="e">
        <f t="shared" si="3"/>
        <v>#REF!</v>
      </c>
      <c r="K27" s="36">
        <v>10</v>
      </c>
      <c r="L27" s="35">
        <f>VLOOKUP(C27,'[1]预算单位统计5.6 '!A$1:K$65536,11,0)</f>
        <v>0</v>
      </c>
      <c r="M27" s="19"/>
      <c r="O27" s="7" t="str">
        <f>VLOOKUP(C27,'[1]预算单位统计5.6 '!A$1:O$65536,15,0)</f>
        <v>无食堂</v>
      </c>
    </row>
    <row r="28" ht="30.95" customHeight="1" spans="1:15">
      <c r="A28" s="12">
        <v>23</v>
      </c>
      <c r="B28" s="19" t="s">
        <v>61</v>
      </c>
      <c r="C28" s="21" t="s">
        <v>62</v>
      </c>
      <c r="D28" s="12" t="s">
        <v>18</v>
      </c>
      <c r="E28" s="12" t="s">
        <v>18</v>
      </c>
      <c r="F28" s="12" t="e">
        <f>VLOOKUP(B28,'[2020年单位供养人员基本情况表 - 副本7.14.xlsx]Sheet2'!#REF!,3,0)</f>
        <v>#REF!</v>
      </c>
      <c r="G28" s="12" t="e">
        <f>VLOOKUP(B28,'[2020年单位供养人员基本情况表 - 副本7.14.xlsx]Sheet2'!#REF!,8,0)</f>
        <v>#REF!</v>
      </c>
      <c r="H28" s="12" t="e">
        <f>VLOOKUP(B28,'[2020年单位供养人员基本情况表 - 副本7.14.xlsx]Sheet2'!#REF!,9,0)</f>
        <v>#REF!</v>
      </c>
      <c r="I28" s="12" t="e">
        <f>(500*F28)/10000</f>
        <v>#REF!</v>
      </c>
      <c r="J28" s="35" t="e">
        <f t="shared" si="3"/>
        <v>#REF!</v>
      </c>
      <c r="K28" s="36">
        <v>11</v>
      </c>
      <c r="L28" s="35">
        <f>VLOOKUP(C28,'[1]预算单位统计5.6 '!A$1:K$65536,11,0)</f>
        <v>0</v>
      </c>
      <c r="M28" s="19"/>
      <c r="O28" s="7" t="str">
        <f>VLOOKUP(C28,'[1]预算单位统计5.6 '!A$1:O$65536,15,0)</f>
        <v/>
      </c>
    </row>
    <row r="29" ht="30.95" customHeight="1" spans="1:15">
      <c r="A29" s="12">
        <v>24</v>
      </c>
      <c r="B29" s="19" t="s">
        <v>63</v>
      </c>
      <c r="C29" s="21" t="s">
        <v>64</v>
      </c>
      <c r="D29" s="12" t="s">
        <v>18</v>
      </c>
      <c r="E29" s="12" t="s">
        <v>18</v>
      </c>
      <c r="F29" s="12" t="e">
        <f>VLOOKUP(B29,'[2020年单位供养人员基本情况表 - 副本7.14.xlsx]Sheet2'!#REF!,3,0)</f>
        <v>#REF!</v>
      </c>
      <c r="G29" s="12" t="e">
        <f>VLOOKUP(B29,'[2020年单位供养人员基本情况表 - 副本7.14.xlsx]Sheet2'!#REF!,8,0)</f>
        <v>#REF!</v>
      </c>
      <c r="H29" s="12" t="e">
        <f>VLOOKUP(B29,'[2020年单位供养人员基本情况表 - 副本7.14.xlsx]Sheet2'!#REF!,9,0)</f>
        <v>#REF!</v>
      </c>
      <c r="I29" s="12" t="e">
        <f>(500*F29)/10000</f>
        <v>#REF!</v>
      </c>
      <c r="J29" s="35" t="e">
        <f t="shared" si="3"/>
        <v>#REF!</v>
      </c>
      <c r="K29" s="36">
        <v>11</v>
      </c>
      <c r="L29" s="35">
        <f>VLOOKUP(C29,'[1]预算单位统计5.6 '!A$1:K$65536,11,0)</f>
        <v>0</v>
      </c>
      <c r="M29" s="19"/>
      <c r="O29" s="7" t="str">
        <f>VLOOKUP(C29,'[1]预算单位统计5.6 '!A$1:O$65536,15,0)</f>
        <v>无食堂</v>
      </c>
    </row>
    <row r="30" ht="30.95" customHeight="1" spans="1:15">
      <c r="A30" s="12">
        <v>25</v>
      </c>
      <c r="B30" s="19" t="s">
        <v>65</v>
      </c>
      <c r="C30" s="20" t="s">
        <v>66</v>
      </c>
      <c r="D30" s="12" t="s">
        <v>18</v>
      </c>
      <c r="E30" s="12" t="s">
        <v>18</v>
      </c>
      <c r="F30" s="12" t="e">
        <f>VLOOKUP(B30,'[2020年单位供养人员基本情况表 - 副本7.14.xlsx]Sheet2'!#REF!,3,0)</f>
        <v>#REF!</v>
      </c>
      <c r="G30" s="12" t="e">
        <f>VLOOKUP(B30,'[2020年单位供养人员基本情况表 - 副本7.14.xlsx]Sheet2'!#REF!,8,0)</f>
        <v>#REF!</v>
      </c>
      <c r="H30" s="12" t="e">
        <f>VLOOKUP(B30,'[2020年单位供养人员基本情况表 - 副本7.14.xlsx]Sheet2'!#REF!,9,0)</f>
        <v>#REF!</v>
      </c>
      <c r="I30" s="12" t="e">
        <f t="shared" ref="I30:I42" si="4">(4100*F30)/10000</f>
        <v>#REF!</v>
      </c>
      <c r="J30" s="35" t="e">
        <f t="shared" si="3"/>
        <v>#REF!</v>
      </c>
      <c r="K30" s="36">
        <v>47</v>
      </c>
      <c r="L30" s="35">
        <f>VLOOKUP(C30,'[1]预算单位统计5.6 '!A$1:K$65536,11,0)</f>
        <v>0</v>
      </c>
      <c r="M30" s="19"/>
      <c r="O30" s="7" t="str">
        <f>VLOOKUP(C30,'[1]预算单位统计5.6 '!A$1:O$65536,15,0)</f>
        <v/>
      </c>
    </row>
    <row r="31" ht="30.95" customHeight="1" spans="1:15">
      <c r="A31" s="12">
        <v>26</v>
      </c>
      <c r="B31" s="19" t="s">
        <v>67</v>
      </c>
      <c r="C31" s="20" t="s">
        <v>68</v>
      </c>
      <c r="D31" s="12" t="s">
        <v>18</v>
      </c>
      <c r="E31" s="12" t="s">
        <v>18</v>
      </c>
      <c r="F31" s="12" t="e">
        <f>VLOOKUP(B31,'[2020年单位供养人员基本情况表 - 副本7.14.xlsx]Sheet2'!#REF!,3,0)</f>
        <v>#REF!</v>
      </c>
      <c r="G31" s="12" t="e">
        <f>VLOOKUP(B31,'[2020年单位供养人员基本情况表 - 副本7.14.xlsx]Sheet2'!#REF!,8,0)</f>
        <v>#REF!</v>
      </c>
      <c r="H31" s="12" t="e">
        <f>VLOOKUP(B31,'[2020年单位供养人员基本情况表 - 副本7.14.xlsx]Sheet2'!#REF!,9,0)</f>
        <v>#REF!</v>
      </c>
      <c r="I31" s="12" t="e">
        <f>(500*F31)/10000</f>
        <v>#REF!</v>
      </c>
      <c r="J31" s="35" t="e">
        <f t="shared" si="3"/>
        <v>#REF!</v>
      </c>
      <c r="K31" s="36">
        <v>16</v>
      </c>
      <c r="L31" s="35">
        <f>VLOOKUP(C31,'[1]预算单位统计5.6 '!A$1:K$65536,11,0)</f>
        <v>0</v>
      </c>
      <c r="M31" s="19"/>
      <c r="O31" s="7" t="str">
        <f>VLOOKUP(C31,'[1]预算单位统计5.6 '!A$1:O$65536,15,0)</f>
        <v>无食堂</v>
      </c>
    </row>
    <row r="32" ht="30.95" customHeight="1" spans="1:15">
      <c r="A32" s="12">
        <v>27</v>
      </c>
      <c r="B32" s="19" t="s">
        <v>69</v>
      </c>
      <c r="C32" s="29" t="s">
        <v>70</v>
      </c>
      <c r="D32" s="12" t="s">
        <v>18</v>
      </c>
      <c r="E32" s="12" t="s">
        <v>18</v>
      </c>
      <c r="F32" s="12" t="e">
        <f>VLOOKUP(B32,'[2020年单位供养人员基本情况表 - 副本7.14.xlsx]Sheet2'!#REF!,3,0)</f>
        <v>#REF!</v>
      </c>
      <c r="G32" s="12" t="e">
        <f>VLOOKUP(B32,'[2020年单位供养人员基本情况表 - 副本7.14.xlsx]Sheet2'!#REF!,8,0)</f>
        <v>#REF!</v>
      </c>
      <c r="H32" s="12" t="e">
        <f>VLOOKUP(B32,'[2020年单位供养人员基本情况表 - 副本7.14.xlsx]Sheet2'!#REF!,9,0)</f>
        <v>#REF!</v>
      </c>
      <c r="I32" s="12" t="e">
        <f t="shared" si="4"/>
        <v>#REF!</v>
      </c>
      <c r="J32" s="35" t="e">
        <f t="shared" si="3"/>
        <v>#REF!</v>
      </c>
      <c r="K32" s="36">
        <v>133</v>
      </c>
      <c r="L32" s="35">
        <f>VLOOKUP(C32,'[1]预算单位统计5.6 '!A$1:K$65536,11,0)</f>
        <v>2.03</v>
      </c>
      <c r="M32" s="19"/>
      <c r="O32" s="7" t="str">
        <f>VLOOKUP(C32,'[1]预算单位统计5.6 '!A$1:O$65536,15,0)</f>
        <v/>
      </c>
    </row>
    <row r="33" ht="30.95" customHeight="1" spans="1:15">
      <c r="A33" s="12">
        <v>28</v>
      </c>
      <c r="B33" s="19" t="s">
        <v>71</v>
      </c>
      <c r="C33" s="20" t="s">
        <v>72</v>
      </c>
      <c r="D33" s="12" t="s">
        <v>18</v>
      </c>
      <c r="E33" s="12" t="s">
        <v>18</v>
      </c>
      <c r="F33" s="12" t="e">
        <f>VLOOKUP(B33,'[2020年单位供养人员基本情况表 - 副本7.14.xlsx]Sheet2'!#REF!,3,0)</f>
        <v>#REF!</v>
      </c>
      <c r="G33" s="12" t="e">
        <f>VLOOKUP(B33,'[2020年单位供养人员基本情况表 - 副本7.14.xlsx]Sheet2'!#REF!,8,0)</f>
        <v>#REF!</v>
      </c>
      <c r="H33" s="12" t="e">
        <f>VLOOKUP(B33,'[2020年单位供养人员基本情况表 - 副本7.14.xlsx]Sheet2'!#REF!,9,0)</f>
        <v>#REF!</v>
      </c>
      <c r="I33" s="12" t="e">
        <f t="shared" si="4"/>
        <v>#REF!</v>
      </c>
      <c r="J33" s="35" t="e">
        <f t="shared" si="3"/>
        <v>#REF!</v>
      </c>
      <c r="K33" s="36">
        <v>787</v>
      </c>
      <c r="L33" s="35">
        <f>VLOOKUP(C33,'[1]预算单位统计5.6 '!A$1:K$65536,11,0)</f>
        <v>11.92</v>
      </c>
      <c r="M33" s="19"/>
      <c r="O33" s="7" t="str">
        <f>VLOOKUP(C33,'[1]预算单位统计5.6 '!A$1:O$65536,15,0)</f>
        <v/>
      </c>
    </row>
    <row r="34" ht="30.95" customHeight="1" spans="1:15">
      <c r="A34" s="12">
        <v>29</v>
      </c>
      <c r="B34" s="19" t="s">
        <v>73</v>
      </c>
      <c r="C34" s="20" t="s">
        <v>74</v>
      </c>
      <c r="D34" s="12" t="s">
        <v>18</v>
      </c>
      <c r="E34" s="12" t="s">
        <v>18</v>
      </c>
      <c r="F34" s="12" t="e">
        <f>VLOOKUP(B34,'[2020年单位供养人员基本情况表 - 副本7.14.xlsx]Sheet2'!#REF!,3,0)</f>
        <v>#REF!</v>
      </c>
      <c r="G34" s="12" t="e">
        <f>VLOOKUP(B34,'[2020年单位供养人员基本情况表 - 副本7.14.xlsx]Sheet2'!#REF!,8,0)</f>
        <v>#REF!</v>
      </c>
      <c r="H34" s="12" t="e">
        <f>VLOOKUP(B34,'[2020年单位供养人员基本情况表 - 副本7.14.xlsx]Sheet2'!#REF!,9,0)</f>
        <v>#REF!</v>
      </c>
      <c r="I34" s="12" t="e">
        <f t="shared" si="4"/>
        <v>#REF!</v>
      </c>
      <c r="J34" s="35" t="e">
        <f t="shared" si="3"/>
        <v>#REF!</v>
      </c>
      <c r="K34" s="36">
        <v>59</v>
      </c>
      <c r="L34" s="35">
        <f>VLOOKUP(C34,'[1]预算单位统计5.6 '!A$1:K$65536,11,0)</f>
        <v>0.94</v>
      </c>
      <c r="M34" s="19"/>
      <c r="O34" s="7" t="str">
        <f>VLOOKUP(C34,'[1]预算单位统计5.6 '!A$1:O$65536,15,0)</f>
        <v>共用黄石市强制隔离戒毒所食堂</v>
      </c>
    </row>
    <row r="35" ht="30.95" customHeight="1" spans="1:15">
      <c r="A35" s="12">
        <v>30</v>
      </c>
      <c r="B35" s="19" t="s">
        <v>75</v>
      </c>
      <c r="C35" s="20" t="s">
        <v>76</v>
      </c>
      <c r="D35" s="12" t="s">
        <v>18</v>
      </c>
      <c r="E35" s="12" t="s">
        <v>18</v>
      </c>
      <c r="F35" s="12" t="e">
        <f>VLOOKUP(B35,'[2020年单位供养人员基本情况表 - 副本7.14.xlsx]Sheet2'!#REF!,3,0)</f>
        <v>#REF!</v>
      </c>
      <c r="G35" s="12" t="e">
        <f>VLOOKUP(B35,'[2020年单位供养人员基本情况表 - 副本7.14.xlsx]Sheet2'!#REF!,8,0)</f>
        <v>#REF!</v>
      </c>
      <c r="H35" s="12" t="e">
        <f>VLOOKUP(B35,'[2020年单位供养人员基本情况表 - 副本7.14.xlsx]Sheet2'!#REF!,9,0)</f>
        <v>#REF!</v>
      </c>
      <c r="I35" s="12" t="e">
        <f t="shared" si="4"/>
        <v>#REF!</v>
      </c>
      <c r="J35" s="35" t="e">
        <f t="shared" si="3"/>
        <v>#REF!</v>
      </c>
      <c r="K35" s="36">
        <v>89</v>
      </c>
      <c r="L35" s="35">
        <f>VLOOKUP(C35,'[1]预算单位统计5.6 '!A$1:K$65536,11,0)</f>
        <v>0</v>
      </c>
      <c r="M35" s="19"/>
      <c r="O35" s="7" t="str">
        <f>VLOOKUP(C35,'[1]预算单位统计5.6 '!A$1:O$65536,15,0)</f>
        <v>农副产品总额虚报</v>
      </c>
    </row>
    <row r="36" ht="30.95" customHeight="1" spans="1:15">
      <c r="A36" s="12">
        <v>31</v>
      </c>
      <c r="B36" s="19" t="s">
        <v>77</v>
      </c>
      <c r="C36" s="20" t="s">
        <v>78</v>
      </c>
      <c r="D36" s="12" t="s">
        <v>18</v>
      </c>
      <c r="E36" s="12" t="s">
        <v>18</v>
      </c>
      <c r="F36" s="12" t="e">
        <f>VLOOKUP(B36,'[2020年单位供养人员基本情况表 - 副本7.14.xlsx]Sheet2'!#REF!,3,0)</f>
        <v>#REF!</v>
      </c>
      <c r="G36" s="12" t="e">
        <f>VLOOKUP(B36,'[2020年单位供养人员基本情况表 - 副本7.14.xlsx]Sheet2'!#REF!,8,0)</f>
        <v>#REF!</v>
      </c>
      <c r="H36" s="12" t="e">
        <f>VLOOKUP(B36,'[2020年单位供养人员基本情况表 - 副本7.14.xlsx]Sheet2'!#REF!,9,0)</f>
        <v>#REF!</v>
      </c>
      <c r="I36" s="12" t="e">
        <f t="shared" si="4"/>
        <v>#REF!</v>
      </c>
      <c r="J36" s="35" t="e">
        <f t="shared" si="3"/>
        <v>#REF!</v>
      </c>
      <c r="K36" s="36">
        <v>57</v>
      </c>
      <c r="L36" s="35">
        <f>VLOOKUP(C36,'[1]预算单位统计5.6 '!A$1:K$65536,11,0)</f>
        <v>0</v>
      </c>
      <c r="M36" s="19"/>
      <c r="O36" s="7" t="str">
        <f>VLOOKUP(C36,'[1]预算单位统计5.6 '!A$1:O$65536,15,0)</f>
        <v>无食堂</v>
      </c>
    </row>
    <row r="37" ht="30.95" customHeight="1" spans="1:15">
      <c r="A37" s="12">
        <v>32</v>
      </c>
      <c r="B37" s="19" t="s">
        <v>79</v>
      </c>
      <c r="C37" s="20" t="s">
        <v>80</v>
      </c>
      <c r="D37" s="12" t="s">
        <v>18</v>
      </c>
      <c r="E37" s="12" t="s">
        <v>18</v>
      </c>
      <c r="F37" s="12" t="e">
        <f>VLOOKUP(B37,'[2020年单位供养人员基本情况表 - 副本7.14.xlsx]Sheet2'!#REF!,3,0)</f>
        <v>#REF!</v>
      </c>
      <c r="G37" s="12" t="e">
        <f>VLOOKUP(B37,'[2020年单位供养人员基本情况表 - 副本7.14.xlsx]Sheet2'!#REF!,8,0)</f>
        <v>#REF!</v>
      </c>
      <c r="H37" s="12" t="e">
        <f>VLOOKUP(B37,'[2020年单位供养人员基本情况表 - 副本7.14.xlsx]Sheet2'!#REF!,9,0)</f>
        <v>#REF!</v>
      </c>
      <c r="I37" s="12" t="e">
        <f t="shared" si="4"/>
        <v>#REF!</v>
      </c>
      <c r="J37" s="35" t="e">
        <f t="shared" si="3"/>
        <v>#REF!</v>
      </c>
      <c r="K37" s="36">
        <v>25</v>
      </c>
      <c r="L37" s="35">
        <f>VLOOKUP(C37,'[1]预算单位统计5.6 '!A$1:K$65536,11,0)</f>
        <v>0.54</v>
      </c>
      <c r="M37" s="19"/>
      <c r="O37" s="7" t="str">
        <f>VLOOKUP(C37,'[1]预算单位统计5.6 '!A$1:O$65536,15,0)</f>
        <v/>
      </c>
    </row>
    <row r="38" ht="30.95" customHeight="1" spans="1:15">
      <c r="A38" s="12">
        <v>33</v>
      </c>
      <c r="B38" s="22" t="s">
        <v>81</v>
      </c>
      <c r="C38" s="23" t="s">
        <v>82</v>
      </c>
      <c r="D38" s="12" t="s">
        <v>18</v>
      </c>
      <c r="E38" s="12" t="s">
        <v>18</v>
      </c>
      <c r="F38" s="12" t="e">
        <f>VLOOKUP(B38,'[2020年单位供养人员基本情况表 - 副本7.14.xlsx]Sheet2'!#REF!,3,0)</f>
        <v>#REF!</v>
      </c>
      <c r="G38" s="12" t="e">
        <f>VLOOKUP(B38,'[2020年单位供养人员基本情况表 - 副本7.14.xlsx]Sheet2'!#REF!,8,0)</f>
        <v>#REF!</v>
      </c>
      <c r="H38" s="12" t="e">
        <f>VLOOKUP(B38,'[2020年单位供养人员基本情况表 - 副本7.14.xlsx]Sheet2'!#REF!,9,0)</f>
        <v>#REF!</v>
      </c>
      <c r="I38" s="12" t="e">
        <f t="shared" si="4"/>
        <v>#REF!</v>
      </c>
      <c r="J38" s="35" t="e">
        <f t="shared" si="3"/>
        <v>#REF!</v>
      </c>
      <c r="K38" s="36">
        <v>63</v>
      </c>
      <c r="L38" s="35">
        <f>VLOOKUP(C38,'[1]预算单位统计5.6 '!A$1:K$65536,11,0)</f>
        <v>0</v>
      </c>
      <c r="M38" s="19"/>
      <c r="O38" s="7" t="str">
        <f>VLOOKUP(C38,'[1]预算单位统计5.6 '!A$1:O$65536,15,0)</f>
        <v>无食堂</v>
      </c>
    </row>
    <row r="39" ht="38.1" customHeight="1" spans="1:15">
      <c r="A39" s="12">
        <v>34</v>
      </c>
      <c r="B39" s="19" t="s">
        <v>83</v>
      </c>
      <c r="C39" s="20" t="s">
        <v>84</v>
      </c>
      <c r="D39" s="12" t="s">
        <v>18</v>
      </c>
      <c r="E39" s="12" t="s">
        <v>18</v>
      </c>
      <c r="F39" s="12" t="e">
        <f>VLOOKUP(B39,'[2020年单位供养人员基本情况表 - 副本7.14.xlsx]Sheet2'!#REF!,3,0)</f>
        <v>#REF!</v>
      </c>
      <c r="G39" s="12" t="e">
        <f>VLOOKUP(B39,'[2020年单位供养人员基本情况表 - 副本7.14.xlsx]Sheet2'!#REF!,8,0)</f>
        <v>#REF!</v>
      </c>
      <c r="H39" s="12" t="e">
        <f>VLOOKUP(B39,'[2020年单位供养人员基本情况表 - 副本7.14.xlsx]Sheet2'!#REF!,9,0)</f>
        <v>#REF!</v>
      </c>
      <c r="I39" s="12" t="e">
        <f t="shared" si="4"/>
        <v>#REF!</v>
      </c>
      <c r="J39" s="35" t="e">
        <f t="shared" si="3"/>
        <v>#REF!</v>
      </c>
      <c r="K39" s="36">
        <v>338</v>
      </c>
      <c r="L39" s="35">
        <f>VLOOKUP(C39,'[1]预算单位统计5.6 '!A$1:K$65536,11,0)</f>
        <v>2.72</v>
      </c>
      <c r="M39" s="38" t="s">
        <v>85</v>
      </c>
      <c r="O39" s="7" t="str">
        <f>VLOOKUP(C39,'[1]预算单位统计5.6 '!A$1:O$65536,15,0)</f>
        <v/>
      </c>
    </row>
    <row r="40" ht="30.95" customHeight="1" spans="1:15">
      <c r="A40" s="12">
        <v>35</v>
      </c>
      <c r="B40" s="19" t="s">
        <v>86</v>
      </c>
      <c r="C40" s="20" t="s">
        <v>87</v>
      </c>
      <c r="D40" s="12" t="s">
        <v>18</v>
      </c>
      <c r="E40" s="12" t="s">
        <v>18</v>
      </c>
      <c r="F40" s="12" t="e">
        <f>VLOOKUP(B40,'[2020年单位供养人员基本情况表 - 副本7.14.xlsx]Sheet2'!#REF!,3,0)</f>
        <v>#REF!</v>
      </c>
      <c r="G40" s="12" t="e">
        <f>VLOOKUP(B40,'[2020年单位供养人员基本情况表 - 副本7.14.xlsx]Sheet2'!#REF!,8,0)</f>
        <v>#REF!</v>
      </c>
      <c r="H40" s="12" t="e">
        <f>VLOOKUP(B40,'[2020年单位供养人员基本情况表 - 副本7.14.xlsx]Sheet2'!#REF!,9,0)</f>
        <v>#REF!</v>
      </c>
      <c r="I40" s="12" t="e">
        <f t="shared" si="4"/>
        <v>#REF!</v>
      </c>
      <c r="J40" s="35" t="e">
        <f t="shared" si="3"/>
        <v>#REF!</v>
      </c>
      <c r="K40" s="36">
        <v>26</v>
      </c>
      <c r="L40" s="35">
        <f>VLOOKUP(C40,'[1]预算单位统计5.6 '!A$1:K$65536,11,0)</f>
        <v>0.26</v>
      </c>
      <c r="M40" s="19"/>
      <c r="O40" s="7" t="str">
        <f>VLOOKUP(C40,'[1]预算单位统计5.6 '!A$1:O$65536,15,0)</f>
        <v/>
      </c>
    </row>
    <row r="41" ht="30.95" customHeight="1" spans="1:15">
      <c r="A41" s="12">
        <v>36</v>
      </c>
      <c r="B41" s="19" t="s">
        <v>88</v>
      </c>
      <c r="C41" s="20" t="s">
        <v>89</v>
      </c>
      <c r="D41" s="12" t="s">
        <v>18</v>
      </c>
      <c r="E41" s="12" t="s">
        <v>18</v>
      </c>
      <c r="F41" s="12" t="e">
        <f>VLOOKUP(B41,'[2020年单位供养人员基本情况表 - 副本7.14.xlsx]Sheet2'!#REF!,3,0)</f>
        <v>#REF!</v>
      </c>
      <c r="G41" s="12" t="e">
        <f>VLOOKUP(B41,'[2020年单位供养人员基本情况表 - 副本7.14.xlsx]Sheet2'!#REF!,8,0)</f>
        <v>#REF!</v>
      </c>
      <c r="H41" s="12" t="e">
        <f>VLOOKUP(B41,'[2020年单位供养人员基本情况表 - 副本7.14.xlsx]Sheet2'!#REF!,9,0)</f>
        <v>#REF!</v>
      </c>
      <c r="I41" s="12" t="e">
        <f t="shared" si="4"/>
        <v>#REF!</v>
      </c>
      <c r="J41" s="35" t="e">
        <f t="shared" si="3"/>
        <v>#REF!</v>
      </c>
      <c r="K41" s="36">
        <v>43</v>
      </c>
      <c r="L41" s="35">
        <f>VLOOKUP(C41,'[1]预算单位统计5.6 '!A$1:K$65536,11,0)</f>
        <v>1.22</v>
      </c>
      <c r="M41" s="19"/>
      <c r="O41" s="7" t="str">
        <f>VLOOKUP(C41,'[1]预算单位统计5.6 '!A$1:O$65536,15,0)</f>
        <v/>
      </c>
    </row>
    <row r="42" ht="30.95" customHeight="1" spans="1:15">
      <c r="A42" s="12">
        <v>37</v>
      </c>
      <c r="B42" s="19" t="s">
        <v>90</v>
      </c>
      <c r="C42" s="20" t="s">
        <v>91</v>
      </c>
      <c r="D42" s="12" t="s">
        <v>18</v>
      </c>
      <c r="E42" s="12" t="s">
        <v>18</v>
      </c>
      <c r="F42" s="12" t="e">
        <f>VLOOKUP(B42,'[2020年单位供养人员基本情况表 - 副本7.14.xlsx]Sheet2'!#REF!,3,0)</f>
        <v>#REF!</v>
      </c>
      <c r="G42" s="12" t="e">
        <f>VLOOKUP(B42,'[2020年单位供养人员基本情况表 - 副本7.14.xlsx]Sheet2'!#REF!,8,0)</f>
        <v>#REF!</v>
      </c>
      <c r="H42" s="12" t="e">
        <f>VLOOKUP(B42,'[2020年单位供养人员基本情况表 - 副本7.14.xlsx]Sheet2'!#REF!,9,0)</f>
        <v>#REF!</v>
      </c>
      <c r="I42" s="12" t="e">
        <f t="shared" si="4"/>
        <v>#REF!</v>
      </c>
      <c r="J42" s="35" t="e">
        <f t="shared" si="3"/>
        <v>#REF!</v>
      </c>
      <c r="K42" s="36">
        <v>67</v>
      </c>
      <c r="L42" s="35">
        <f>VLOOKUP(C42,'[1]预算单位统计5.6 '!A$1:K$65536,11,0)</f>
        <v>0</v>
      </c>
      <c r="M42" s="19"/>
      <c r="O42" s="7" t="str">
        <f>VLOOKUP(C42,'[1]预算单位统计5.6 '!A$1:O$65536,15,0)</f>
        <v/>
      </c>
    </row>
    <row r="43" ht="30.95" customHeight="1" spans="1:15">
      <c r="A43" s="12">
        <v>38</v>
      </c>
      <c r="B43" s="19" t="s">
        <v>92</v>
      </c>
      <c r="C43" s="20" t="s">
        <v>93</v>
      </c>
      <c r="D43" s="12" t="s">
        <v>18</v>
      </c>
      <c r="E43" s="12" t="s">
        <v>18</v>
      </c>
      <c r="F43" s="12" t="e">
        <f>VLOOKUP(B43,'[2020年单位供养人员基本情况表 - 副本7.14.xlsx]Sheet2'!#REF!,3,0)</f>
        <v>#REF!</v>
      </c>
      <c r="G43" s="12" t="e">
        <f>VLOOKUP(B43,'[2020年单位供养人员基本情况表 - 副本7.14.xlsx]Sheet2'!#REF!,8,0)</f>
        <v>#REF!</v>
      </c>
      <c r="H43" s="12" t="e">
        <f>VLOOKUP(B43,'[2020年单位供养人员基本情况表 - 副本7.14.xlsx]Sheet2'!#REF!,9,0)</f>
        <v>#REF!</v>
      </c>
      <c r="I43" s="12" t="e">
        <f>(500*F43)/10000</f>
        <v>#REF!</v>
      </c>
      <c r="J43" s="35" t="e">
        <f t="shared" si="3"/>
        <v>#REF!</v>
      </c>
      <c r="K43" s="36">
        <v>36</v>
      </c>
      <c r="L43" s="35">
        <f>VLOOKUP(C43,'[1]预算单位统计5.6 '!A$1:K$65536,11,0)</f>
        <v>0</v>
      </c>
      <c r="M43" s="19"/>
      <c r="O43" s="7" t="str">
        <f>VLOOKUP(C43,'[1]预算单位统计5.6 '!A$1:O$65536,15,0)</f>
        <v>无食堂</v>
      </c>
    </row>
    <row r="44" ht="30.95" customHeight="1" spans="1:15">
      <c r="A44" s="12">
        <v>39</v>
      </c>
      <c r="B44" s="19" t="s">
        <v>94</v>
      </c>
      <c r="C44" s="20" t="s">
        <v>95</v>
      </c>
      <c r="D44" s="12" t="s">
        <v>18</v>
      </c>
      <c r="E44" s="12" t="s">
        <v>18</v>
      </c>
      <c r="F44" s="12" t="e">
        <f>VLOOKUP(B44,'[2020年单位供养人员基本情况表 - 副本7.14.xlsx]Sheet2'!#REF!,3,0)</f>
        <v>#REF!</v>
      </c>
      <c r="G44" s="12" t="e">
        <f>VLOOKUP(B44,'[2020年单位供养人员基本情况表 - 副本7.14.xlsx]Sheet2'!#REF!,8,0)</f>
        <v>#REF!</v>
      </c>
      <c r="H44" s="12" t="e">
        <f>VLOOKUP(B44,'[2020年单位供养人员基本情况表 - 副本7.14.xlsx]Sheet2'!#REF!,9,0)</f>
        <v>#REF!</v>
      </c>
      <c r="I44" s="12" t="e">
        <f t="shared" ref="I44:I70" si="5">(4100*F44)/10000</f>
        <v>#REF!</v>
      </c>
      <c r="J44" s="35" t="e">
        <f t="shared" si="3"/>
        <v>#REF!</v>
      </c>
      <c r="K44" s="36">
        <v>34</v>
      </c>
      <c r="L44" s="35">
        <f>VLOOKUP(C44,'[1]预算单位统计5.6 '!A$1:K$65536,11,0)</f>
        <v>5.97</v>
      </c>
      <c r="M44" s="19"/>
      <c r="O44" s="7" t="str">
        <f>VLOOKUP(C44,'[1]预算单位统计5.6 '!A$1:O$65536,15,0)</f>
        <v/>
      </c>
    </row>
    <row r="45" ht="30.95" customHeight="1" spans="1:15">
      <c r="A45" s="12">
        <v>40</v>
      </c>
      <c r="B45" s="19" t="s">
        <v>96</v>
      </c>
      <c r="C45" s="20" t="s">
        <v>97</v>
      </c>
      <c r="D45" s="12" t="s">
        <v>18</v>
      </c>
      <c r="E45" s="12" t="s">
        <v>18</v>
      </c>
      <c r="F45" s="12" t="e">
        <f>VLOOKUP(B45,'[2020年单位供养人员基本情况表 - 副本7.14.xlsx]Sheet2'!#REF!,3,0)</f>
        <v>#REF!</v>
      </c>
      <c r="G45" s="12" t="e">
        <f>VLOOKUP(B45,'[2020年单位供养人员基本情况表 - 副本7.14.xlsx]Sheet2'!#REF!,8,0)</f>
        <v>#REF!</v>
      </c>
      <c r="H45" s="12" t="e">
        <f>VLOOKUP(B45,'[2020年单位供养人员基本情况表 - 副本7.14.xlsx]Sheet2'!#REF!,9,0)</f>
        <v>#REF!</v>
      </c>
      <c r="I45" s="12" t="e">
        <f t="shared" si="5"/>
        <v>#REF!</v>
      </c>
      <c r="J45" s="35" t="e">
        <f t="shared" si="3"/>
        <v>#REF!</v>
      </c>
      <c r="K45" s="36">
        <v>35</v>
      </c>
      <c r="L45" s="35">
        <f>VLOOKUP(C45,'[1]预算单位统计5.6 '!A$1:K$65536,11,0)</f>
        <v>0</v>
      </c>
      <c r="M45" s="19"/>
      <c r="O45" s="7" t="str">
        <f>VLOOKUP(C45,'[1]预算单位统计5.6 '!A$1:O$65536,15,0)</f>
        <v>无食堂</v>
      </c>
    </row>
    <row r="46" ht="30.95" customHeight="1" spans="1:15">
      <c r="A46" s="12">
        <v>41</v>
      </c>
      <c r="B46" s="19" t="s">
        <v>98</v>
      </c>
      <c r="C46" s="20" t="s">
        <v>99</v>
      </c>
      <c r="D46" s="12" t="s">
        <v>18</v>
      </c>
      <c r="E46" s="12" t="s">
        <v>18</v>
      </c>
      <c r="F46" s="12" t="e">
        <f>VLOOKUP(B46,'[2020年单位供养人员基本情况表 - 副本7.14.xlsx]Sheet2'!#REF!,3,0)</f>
        <v>#REF!</v>
      </c>
      <c r="G46" s="12" t="e">
        <f>VLOOKUP(B46,'[2020年单位供养人员基本情况表 - 副本7.14.xlsx]Sheet2'!#REF!,8,0)</f>
        <v>#REF!</v>
      </c>
      <c r="H46" s="12" t="e">
        <f>VLOOKUP(B46,'[2020年单位供养人员基本情况表 - 副本7.14.xlsx]Sheet2'!#REF!,9,0)</f>
        <v>#REF!</v>
      </c>
      <c r="I46" s="12" t="e">
        <f t="shared" si="5"/>
        <v>#REF!</v>
      </c>
      <c r="J46" s="35" t="e">
        <f t="shared" si="3"/>
        <v>#REF!</v>
      </c>
      <c r="K46" s="36">
        <v>12</v>
      </c>
      <c r="L46" s="35">
        <f>VLOOKUP(C46,'[1]预算单位统计5.6 '!A$1:K$65536,11,0)</f>
        <v>0.31</v>
      </c>
      <c r="M46" s="19"/>
      <c r="O46" s="7" t="str">
        <f>VLOOKUP(C46,'[1]预算单位统计5.6 '!A$1:O$65536,15,0)</f>
        <v>食堂外包</v>
      </c>
    </row>
    <row r="47" ht="30.95" customHeight="1" spans="1:15">
      <c r="A47" s="12">
        <v>42</v>
      </c>
      <c r="B47" s="19" t="s">
        <v>100</v>
      </c>
      <c r="C47" s="20" t="s">
        <v>101</v>
      </c>
      <c r="D47" s="12" t="s">
        <v>18</v>
      </c>
      <c r="E47" s="12" t="s">
        <v>18</v>
      </c>
      <c r="F47" s="12" t="e">
        <f>VLOOKUP(B47,'[2020年单位供养人员基本情况表 - 副本7.14.xlsx]Sheet2'!#REF!,3,0)</f>
        <v>#REF!</v>
      </c>
      <c r="G47" s="12" t="e">
        <f>VLOOKUP(B47,'[2020年单位供养人员基本情况表 - 副本7.14.xlsx]Sheet2'!#REF!,8,0)</f>
        <v>#REF!</v>
      </c>
      <c r="H47" s="12" t="e">
        <f>VLOOKUP(B47,'[2020年单位供养人员基本情况表 - 副本7.14.xlsx]Sheet2'!#REF!,9,0)</f>
        <v>#REF!</v>
      </c>
      <c r="I47" s="12" t="e">
        <f t="shared" si="5"/>
        <v>#REF!</v>
      </c>
      <c r="J47" s="35" t="e">
        <f t="shared" si="3"/>
        <v>#REF!</v>
      </c>
      <c r="K47" s="36">
        <v>9</v>
      </c>
      <c r="L47" s="35">
        <f>VLOOKUP(C47,'[1]预算单位统计5.6 '!A$1:K$65536,11,0)</f>
        <v>0.58</v>
      </c>
      <c r="M47" s="19"/>
      <c r="O47" s="7" t="str">
        <f>VLOOKUP(C47,'[1]预算单位统计5.6 '!A$1:O$65536,15,0)</f>
        <v>无食堂</v>
      </c>
    </row>
    <row r="48" ht="30.95" customHeight="1" spans="1:15">
      <c r="A48" s="12">
        <v>43</v>
      </c>
      <c r="B48" s="19" t="s">
        <v>102</v>
      </c>
      <c r="C48" s="20" t="s">
        <v>103</v>
      </c>
      <c r="D48" s="12" t="s">
        <v>18</v>
      </c>
      <c r="E48" s="12" t="s">
        <v>18</v>
      </c>
      <c r="F48" s="12" t="e">
        <f>VLOOKUP(B48,'[2020年单位供养人员基本情况表 - 副本7.14.xlsx]Sheet2'!#REF!,3,0)</f>
        <v>#REF!</v>
      </c>
      <c r="G48" s="12" t="e">
        <f>VLOOKUP(B48,'[2020年单位供养人员基本情况表 - 副本7.14.xlsx]Sheet2'!#REF!,8,0)</f>
        <v>#REF!</v>
      </c>
      <c r="H48" s="12" t="e">
        <f>VLOOKUP(B48,'[2020年单位供养人员基本情况表 - 副本7.14.xlsx]Sheet2'!#REF!,9,0)</f>
        <v>#REF!</v>
      </c>
      <c r="I48" s="12" t="e">
        <f t="shared" si="5"/>
        <v>#REF!</v>
      </c>
      <c r="J48" s="35" t="e">
        <f t="shared" si="3"/>
        <v>#REF!</v>
      </c>
      <c r="K48" s="36">
        <v>9</v>
      </c>
      <c r="L48" s="35">
        <f>VLOOKUP(C48,'[1]预算单位统计5.6 '!A$1:K$65536,11,0)</f>
        <v>0.6</v>
      </c>
      <c r="M48" s="19"/>
      <c r="O48" s="7" t="str">
        <f>VLOOKUP(C48,'[1]预算单位统计5.6 '!A$1:O$65536,15,0)</f>
        <v>无食堂</v>
      </c>
    </row>
    <row r="49" ht="30.95" customHeight="1" spans="1:15">
      <c r="A49" s="12">
        <v>44</v>
      </c>
      <c r="B49" s="19" t="s">
        <v>104</v>
      </c>
      <c r="C49" s="20" t="s">
        <v>105</v>
      </c>
      <c r="D49" s="12" t="s">
        <v>18</v>
      </c>
      <c r="E49" s="12" t="s">
        <v>18</v>
      </c>
      <c r="F49" s="12" t="e">
        <f>VLOOKUP(B49,'[2020年单位供养人员基本情况表 - 副本7.14.xlsx]Sheet2'!#REF!,3,0)</f>
        <v>#REF!</v>
      </c>
      <c r="G49" s="12" t="e">
        <f>VLOOKUP(B49,'[2020年单位供养人员基本情况表 - 副本7.14.xlsx]Sheet2'!#REF!,8,0)</f>
        <v>#REF!</v>
      </c>
      <c r="H49" s="12" t="e">
        <f>VLOOKUP(B49,'[2020年单位供养人员基本情况表 - 副本7.14.xlsx]Sheet2'!#REF!,9,0)</f>
        <v>#REF!</v>
      </c>
      <c r="I49" s="12" t="e">
        <f t="shared" si="5"/>
        <v>#REF!</v>
      </c>
      <c r="J49" s="35" t="e">
        <f t="shared" si="3"/>
        <v>#REF!</v>
      </c>
      <c r="K49" s="36">
        <v>215</v>
      </c>
      <c r="L49" s="35">
        <f>VLOOKUP(C49,'[1]预算单位统计5.6 '!A$1:K$65536,11,0)</f>
        <v>2.57</v>
      </c>
      <c r="M49" s="19"/>
      <c r="O49" s="7" t="str">
        <f>VLOOKUP(C49,'[1]预算单位统计5.6 '!A$1:O$65536,15,0)</f>
        <v>食堂外包</v>
      </c>
    </row>
    <row r="50" ht="30.95" customHeight="1" spans="1:15">
      <c r="A50" s="12">
        <v>45</v>
      </c>
      <c r="B50" s="19" t="s">
        <v>106</v>
      </c>
      <c r="C50" s="20" t="s">
        <v>107</v>
      </c>
      <c r="D50" s="12" t="s">
        <v>18</v>
      </c>
      <c r="E50" s="12" t="s">
        <v>18</v>
      </c>
      <c r="F50" s="12" t="e">
        <f>VLOOKUP(B50,'[2020年单位供养人员基本情况表 - 副本7.14.xlsx]Sheet2'!#REF!,3,0)</f>
        <v>#REF!</v>
      </c>
      <c r="G50" s="12" t="e">
        <f>VLOOKUP(B50,'[2020年单位供养人员基本情况表 - 副本7.14.xlsx]Sheet2'!#REF!,8,0)</f>
        <v>#REF!</v>
      </c>
      <c r="H50" s="12" t="e">
        <f>VLOOKUP(B50,'[2020年单位供养人员基本情况表 - 副本7.14.xlsx]Sheet2'!#REF!,9,0)</f>
        <v>#REF!</v>
      </c>
      <c r="I50" s="12" t="e">
        <f t="shared" si="5"/>
        <v>#REF!</v>
      </c>
      <c r="J50" s="35" t="e">
        <f t="shared" si="3"/>
        <v>#REF!</v>
      </c>
      <c r="K50" s="36">
        <v>228</v>
      </c>
      <c r="L50" s="35">
        <f>VLOOKUP(C50,'[1]预算单位统计5.6 '!A$1:K$65536,11,0)</f>
        <v>0</v>
      </c>
      <c r="M50" s="19"/>
      <c r="O50" s="7" t="str">
        <f>VLOOKUP(C50,'[1]预算单位统计5.6 '!A$1:O$65536,15,0)</f>
        <v>食堂外包</v>
      </c>
    </row>
    <row r="51" ht="30.95" customHeight="1" spans="1:15">
      <c r="A51" s="12">
        <v>46</v>
      </c>
      <c r="B51" s="19" t="s">
        <v>108</v>
      </c>
      <c r="C51" s="20" t="s">
        <v>109</v>
      </c>
      <c r="D51" s="12" t="s">
        <v>18</v>
      </c>
      <c r="E51" s="12" t="s">
        <v>18</v>
      </c>
      <c r="F51" s="12" t="e">
        <f>VLOOKUP(B51,'[2020年单位供养人员基本情况表 - 副本7.14.xlsx]Sheet2'!#REF!,3,0)</f>
        <v>#REF!</v>
      </c>
      <c r="G51" s="12" t="e">
        <f>VLOOKUP(B51,'[2020年单位供养人员基本情况表 - 副本7.14.xlsx]Sheet2'!#REF!,8,0)</f>
        <v>#REF!</v>
      </c>
      <c r="H51" s="12" t="e">
        <f>VLOOKUP(B51,'[2020年单位供养人员基本情况表 - 副本7.14.xlsx]Sheet2'!#REF!,9,0)</f>
        <v>#REF!</v>
      </c>
      <c r="I51" s="12" t="e">
        <f t="shared" si="5"/>
        <v>#REF!</v>
      </c>
      <c r="J51" s="35" t="e">
        <f t="shared" si="3"/>
        <v>#REF!</v>
      </c>
      <c r="K51" s="36">
        <v>192</v>
      </c>
      <c r="L51" s="35">
        <f>VLOOKUP(C51,'[1]预算单位统计5.6 '!A$1:K$65536,11,0)</f>
        <v>0</v>
      </c>
      <c r="M51" s="19"/>
      <c r="O51" s="7" t="str">
        <f>VLOOKUP(C51,'[1]预算单位统计5.6 '!A$1:O$65536,15,0)</f>
        <v>食堂外包</v>
      </c>
    </row>
    <row r="52" ht="30.95" customHeight="1" spans="1:15">
      <c r="A52" s="12">
        <v>47</v>
      </c>
      <c r="B52" s="19" t="s">
        <v>110</v>
      </c>
      <c r="C52" s="20" t="s">
        <v>111</v>
      </c>
      <c r="D52" s="12" t="s">
        <v>18</v>
      </c>
      <c r="E52" s="12" t="s">
        <v>18</v>
      </c>
      <c r="F52" s="12" t="e">
        <f>VLOOKUP(B52,'[2020年单位供养人员基本情况表 - 副本7.14.xlsx]Sheet2'!#REF!,3,0)</f>
        <v>#REF!</v>
      </c>
      <c r="G52" s="12" t="e">
        <f>VLOOKUP(B52,'[2020年单位供养人员基本情况表 - 副本7.14.xlsx]Sheet2'!#REF!,8,0)</f>
        <v>#REF!</v>
      </c>
      <c r="H52" s="12" t="e">
        <f>VLOOKUP(B52,'[2020年单位供养人员基本情况表 - 副本7.14.xlsx]Sheet2'!#REF!,9,0)</f>
        <v>#REF!</v>
      </c>
      <c r="I52" s="12" t="e">
        <f t="shared" si="5"/>
        <v>#REF!</v>
      </c>
      <c r="J52" s="35" t="e">
        <f t="shared" si="3"/>
        <v>#REF!</v>
      </c>
      <c r="K52" s="36">
        <v>33</v>
      </c>
      <c r="L52" s="35">
        <f>VLOOKUP(C52,'[1]预算单位统计5.6 '!A$1:K$65536,11,0)</f>
        <v>0</v>
      </c>
      <c r="M52" s="19"/>
      <c r="O52" s="7" t="str">
        <f>VLOOKUP(C52,'[1]预算单位统计5.6 '!A$1:O$65536,15,0)</f>
        <v>食堂外包</v>
      </c>
    </row>
    <row r="53" ht="30.95" customHeight="1" spans="1:15">
      <c r="A53" s="12">
        <v>48</v>
      </c>
      <c r="B53" s="19" t="s">
        <v>112</v>
      </c>
      <c r="C53" s="20" t="s">
        <v>113</v>
      </c>
      <c r="D53" s="12" t="s">
        <v>18</v>
      </c>
      <c r="E53" s="12" t="s">
        <v>18</v>
      </c>
      <c r="F53" s="12" t="e">
        <f>VLOOKUP(B53,'[2020年单位供养人员基本情况表 - 副本7.14.xlsx]Sheet2'!#REF!,3,0)</f>
        <v>#REF!</v>
      </c>
      <c r="G53" s="12" t="e">
        <f>VLOOKUP(B53,'[2020年单位供养人员基本情况表 - 副本7.14.xlsx]Sheet2'!#REF!,8,0)</f>
        <v>#REF!</v>
      </c>
      <c r="H53" s="12" t="e">
        <f>VLOOKUP(B53,'[2020年单位供养人员基本情况表 - 副本7.14.xlsx]Sheet2'!#REF!,9,0)</f>
        <v>#REF!</v>
      </c>
      <c r="I53" s="12" t="e">
        <f t="shared" si="5"/>
        <v>#REF!</v>
      </c>
      <c r="J53" s="35" t="e">
        <f t="shared" si="3"/>
        <v>#REF!</v>
      </c>
      <c r="K53" s="36">
        <v>57</v>
      </c>
      <c r="L53" s="35">
        <f>VLOOKUP(C53,'[1]预算单位统计5.6 '!A$1:K$65536,11,0)</f>
        <v>1.91</v>
      </c>
      <c r="M53" s="19"/>
      <c r="O53" s="7" t="str">
        <f>VLOOKUP(C53,'[1]预算单位统计5.6 '!A$1:O$65536,15,0)</f>
        <v>食堂外包</v>
      </c>
    </row>
    <row r="54" ht="30.95" customHeight="1" spans="1:15">
      <c r="A54" s="12">
        <v>49</v>
      </c>
      <c r="B54" s="19" t="s">
        <v>114</v>
      </c>
      <c r="C54" s="20" t="s">
        <v>115</v>
      </c>
      <c r="D54" s="12" t="s">
        <v>18</v>
      </c>
      <c r="E54" s="12" t="s">
        <v>18</v>
      </c>
      <c r="F54" s="12" t="e">
        <f>VLOOKUP(B54,'[2020年单位供养人员基本情况表 - 副本7.14.xlsx]Sheet2'!#REF!,3,0)</f>
        <v>#REF!</v>
      </c>
      <c r="G54" s="12" t="e">
        <f>VLOOKUP(B54,'[2020年单位供养人员基本情况表 - 副本7.14.xlsx]Sheet2'!#REF!,8,0)</f>
        <v>#REF!</v>
      </c>
      <c r="H54" s="12" t="e">
        <f>VLOOKUP(B54,'[2020年单位供养人员基本情况表 - 副本7.14.xlsx]Sheet2'!#REF!,9,0)</f>
        <v>#REF!</v>
      </c>
      <c r="I54" s="12" t="e">
        <f t="shared" si="5"/>
        <v>#REF!</v>
      </c>
      <c r="J54" s="35" t="e">
        <f t="shared" si="3"/>
        <v>#REF!</v>
      </c>
      <c r="K54" s="36">
        <v>136</v>
      </c>
      <c r="L54" s="35">
        <f>VLOOKUP(C54,'[1]预算单位统计5.6 '!A$1:K$65536,11,0)</f>
        <v>0</v>
      </c>
      <c r="M54" s="19"/>
      <c r="O54" s="7" t="str">
        <f>VLOOKUP(C54,'[1]预算单位统计5.6 '!A$1:O$65536,15,0)</f>
        <v>食堂外包</v>
      </c>
    </row>
    <row r="55" ht="30.95" customHeight="1" spans="1:15">
      <c r="A55" s="12">
        <v>50</v>
      </c>
      <c r="B55" s="19" t="s">
        <v>116</v>
      </c>
      <c r="C55" s="20" t="s">
        <v>117</v>
      </c>
      <c r="D55" s="12" t="s">
        <v>18</v>
      </c>
      <c r="E55" s="12" t="s">
        <v>18</v>
      </c>
      <c r="F55" s="12" t="e">
        <f>VLOOKUP(B55,'[2020年单位供养人员基本情况表 - 副本7.14.xlsx]Sheet2'!#REF!,3,0)</f>
        <v>#REF!</v>
      </c>
      <c r="G55" s="12" t="e">
        <f>VLOOKUP(B55,'[2020年单位供养人员基本情况表 - 副本7.14.xlsx]Sheet2'!#REF!,8,0)</f>
        <v>#REF!</v>
      </c>
      <c r="H55" s="12" t="e">
        <f>VLOOKUP(B55,'[2020年单位供养人员基本情况表 - 副本7.14.xlsx]Sheet2'!#REF!,9,0)</f>
        <v>#REF!</v>
      </c>
      <c r="I55" s="12" t="e">
        <f t="shared" si="5"/>
        <v>#REF!</v>
      </c>
      <c r="J55" s="35" t="e">
        <f t="shared" si="3"/>
        <v>#REF!</v>
      </c>
      <c r="K55" s="36">
        <v>141</v>
      </c>
      <c r="L55" s="35">
        <f>VLOOKUP(C55,'[1]预算单位统计5.6 '!A$1:K$65536,11,0)</f>
        <v>0</v>
      </c>
      <c r="M55" s="19"/>
      <c r="O55" s="7" t="str">
        <f>VLOOKUP(C55,'[1]预算单位统计5.6 '!A$1:O$65536,15,0)</f>
        <v>食堂外包</v>
      </c>
    </row>
    <row r="56" ht="30.95" customHeight="1" spans="1:15">
      <c r="A56" s="12">
        <v>51</v>
      </c>
      <c r="B56" s="19" t="s">
        <v>118</v>
      </c>
      <c r="C56" s="20" t="s">
        <v>119</v>
      </c>
      <c r="D56" s="12" t="s">
        <v>18</v>
      </c>
      <c r="E56" s="12" t="s">
        <v>18</v>
      </c>
      <c r="F56" s="12" t="e">
        <f>VLOOKUP(B56,'[2020年单位供养人员基本情况表 - 副本7.14.xlsx]Sheet2'!#REF!,3,0)</f>
        <v>#REF!</v>
      </c>
      <c r="G56" s="12" t="e">
        <f>VLOOKUP(B56,'[2020年单位供养人员基本情况表 - 副本7.14.xlsx]Sheet2'!#REF!,8,0)</f>
        <v>#REF!</v>
      </c>
      <c r="H56" s="12" t="e">
        <f>VLOOKUP(B56,'[2020年单位供养人员基本情况表 - 副本7.14.xlsx]Sheet2'!#REF!,9,0)</f>
        <v>#REF!</v>
      </c>
      <c r="I56" s="12" t="e">
        <f t="shared" si="5"/>
        <v>#REF!</v>
      </c>
      <c r="J56" s="35" t="e">
        <f t="shared" si="3"/>
        <v>#REF!</v>
      </c>
      <c r="K56" s="36">
        <v>150</v>
      </c>
      <c r="L56" s="35">
        <f>VLOOKUP(C56,'[1]预算单位统计5.6 '!A$1:K$65536,11,0)</f>
        <v>0</v>
      </c>
      <c r="M56" s="19"/>
      <c r="O56" s="7" t="str">
        <f>VLOOKUP(C56,'[1]预算单位统计5.6 '!A$1:O$65536,15,0)</f>
        <v>食堂外包</v>
      </c>
    </row>
    <row r="57" ht="30.95" customHeight="1" spans="1:15">
      <c r="A57" s="12">
        <v>52</v>
      </c>
      <c r="B57" s="19" t="s">
        <v>120</v>
      </c>
      <c r="C57" s="20" t="s">
        <v>121</v>
      </c>
      <c r="D57" s="12" t="s">
        <v>18</v>
      </c>
      <c r="E57" s="12" t="s">
        <v>18</v>
      </c>
      <c r="F57" s="12" t="e">
        <f>VLOOKUP(B57,'[2020年单位供养人员基本情况表 - 副本7.14.xlsx]Sheet2'!#REF!,3,0)</f>
        <v>#REF!</v>
      </c>
      <c r="G57" s="12" t="e">
        <f>VLOOKUP(B57,'[2020年单位供养人员基本情况表 - 副本7.14.xlsx]Sheet2'!#REF!,8,0)</f>
        <v>#REF!</v>
      </c>
      <c r="H57" s="12" t="e">
        <f>VLOOKUP(B57,'[2020年单位供养人员基本情况表 - 副本7.14.xlsx]Sheet2'!#REF!,9,0)</f>
        <v>#REF!</v>
      </c>
      <c r="I57" s="12" t="e">
        <f t="shared" si="5"/>
        <v>#REF!</v>
      </c>
      <c r="J57" s="35" t="e">
        <f t="shared" si="3"/>
        <v>#REF!</v>
      </c>
      <c r="K57" s="36">
        <v>36</v>
      </c>
      <c r="L57" s="35">
        <f>VLOOKUP(C57,'[1]预算单位统计5.6 '!A$1:K$65536,11,0)</f>
        <v>0</v>
      </c>
      <c r="M57" s="19"/>
      <c r="O57" s="7" t="str">
        <f>VLOOKUP(C57,'[1]预算单位统计5.6 '!A$1:O$65536,15,0)</f>
        <v>食堂外包</v>
      </c>
    </row>
    <row r="58" ht="30.95" customHeight="1" spans="1:15">
      <c r="A58" s="12">
        <v>53</v>
      </c>
      <c r="B58" s="19" t="s">
        <v>122</v>
      </c>
      <c r="C58" s="20" t="s">
        <v>122</v>
      </c>
      <c r="D58" s="12" t="s">
        <v>18</v>
      </c>
      <c r="E58" s="12" t="s">
        <v>18</v>
      </c>
      <c r="F58" s="12" t="e">
        <f>VLOOKUP(B58,'[2020年单位供养人员基本情况表 - 副本7.14.xlsx]Sheet2'!#REF!,3,0)</f>
        <v>#REF!</v>
      </c>
      <c r="G58" s="12" t="e">
        <f>VLOOKUP(B58,'[2020年单位供养人员基本情况表 - 副本7.14.xlsx]Sheet2'!#REF!,8,0)</f>
        <v>#REF!</v>
      </c>
      <c r="H58" s="12" t="e">
        <f>VLOOKUP(B58,'[2020年单位供养人员基本情况表 - 副本7.14.xlsx]Sheet2'!#REF!,9,0)</f>
        <v>#REF!</v>
      </c>
      <c r="I58" s="12" t="e">
        <f t="shared" si="5"/>
        <v>#REF!</v>
      </c>
      <c r="J58" s="35" t="e">
        <f t="shared" si="3"/>
        <v>#REF!</v>
      </c>
      <c r="K58" s="36">
        <v>353</v>
      </c>
      <c r="L58" s="35">
        <f>VLOOKUP(C58,'[1]预算单位统计5.6 '!A$1:K$65536,11,0)</f>
        <v>0</v>
      </c>
      <c r="M58" s="19"/>
      <c r="O58" s="7" t="str">
        <f>VLOOKUP(C58,'[1]预算单位统计5.6 '!A$1:O$65536,15,0)</f>
        <v/>
      </c>
    </row>
    <row r="59" ht="30.95" customHeight="1" spans="1:15">
      <c r="A59" s="12">
        <v>54</v>
      </c>
      <c r="B59" s="19" t="s">
        <v>123</v>
      </c>
      <c r="C59" s="20" t="s">
        <v>123</v>
      </c>
      <c r="D59" s="12" t="s">
        <v>18</v>
      </c>
      <c r="E59" s="12" t="s">
        <v>18</v>
      </c>
      <c r="F59" s="12" t="e">
        <f>VLOOKUP(B59,'[2020年单位供养人员基本情况表 - 副本7.14.xlsx]Sheet2'!#REF!,3,0)</f>
        <v>#REF!</v>
      </c>
      <c r="G59" s="12" t="e">
        <f>VLOOKUP(B59,'[2020年单位供养人员基本情况表 - 副本7.14.xlsx]Sheet2'!#REF!,8,0)</f>
        <v>#REF!</v>
      </c>
      <c r="H59" s="12" t="e">
        <f>VLOOKUP(B59,'[2020年单位供养人员基本情况表 - 副本7.14.xlsx]Sheet2'!#REF!,9,0)</f>
        <v>#REF!</v>
      </c>
      <c r="I59" s="12" t="e">
        <f t="shared" si="5"/>
        <v>#REF!</v>
      </c>
      <c r="J59" s="35" t="e">
        <f t="shared" si="3"/>
        <v>#REF!</v>
      </c>
      <c r="K59" s="36">
        <v>275</v>
      </c>
      <c r="L59" s="35">
        <f>VLOOKUP(C59,'[1]预算单位统计5.6 '!A$1:K$65536,11,0)</f>
        <v>0.6</v>
      </c>
      <c r="M59" s="19"/>
      <c r="O59" s="7" t="str">
        <f>VLOOKUP(C59,'[1]预算单位统计5.6 '!A$1:O$65536,15,0)</f>
        <v/>
      </c>
    </row>
    <row r="60" ht="30.95" customHeight="1" spans="1:15">
      <c r="A60" s="12">
        <v>55</v>
      </c>
      <c r="B60" s="19" t="s">
        <v>124</v>
      </c>
      <c r="C60" s="29" t="s">
        <v>124</v>
      </c>
      <c r="D60" s="12" t="s">
        <v>18</v>
      </c>
      <c r="E60" s="12" t="s">
        <v>18</v>
      </c>
      <c r="F60" s="12" t="e">
        <f>VLOOKUP(B60,'[2020年单位供养人员基本情况表 - 副本7.14.xlsx]Sheet2'!#REF!,3,0)</f>
        <v>#REF!</v>
      </c>
      <c r="G60" s="12" t="e">
        <f>VLOOKUP(B60,'[2020年单位供养人员基本情况表 - 副本7.14.xlsx]Sheet2'!#REF!,8,0)</f>
        <v>#REF!</v>
      </c>
      <c r="H60" s="12" t="e">
        <f>VLOOKUP(B60,'[2020年单位供养人员基本情况表 - 副本7.14.xlsx]Sheet2'!#REF!,9,0)</f>
        <v>#REF!</v>
      </c>
      <c r="I60" s="12" t="e">
        <f t="shared" si="5"/>
        <v>#REF!</v>
      </c>
      <c r="J60" s="35" t="e">
        <f t="shared" si="3"/>
        <v>#REF!</v>
      </c>
      <c r="K60" s="36">
        <v>148</v>
      </c>
      <c r="L60" s="35">
        <f>VLOOKUP(C60,'[1]预算单位统计5.6 '!A$1:K$65536,11,0)</f>
        <v>0.94</v>
      </c>
      <c r="M60" s="19"/>
      <c r="O60" s="7" t="str">
        <f>VLOOKUP(C60,'[1]预算单位统计5.6 '!A$1:O$65536,15,0)</f>
        <v>无食堂</v>
      </c>
    </row>
    <row r="61" ht="30.95" customHeight="1" spans="1:15">
      <c r="A61" s="12">
        <v>56</v>
      </c>
      <c r="B61" s="19" t="s">
        <v>125</v>
      </c>
      <c r="C61" s="20" t="s">
        <v>126</v>
      </c>
      <c r="D61" s="12" t="s">
        <v>18</v>
      </c>
      <c r="E61" s="12" t="s">
        <v>18</v>
      </c>
      <c r="F61" s="12" t="e">
        <f>VLOOKUP(B61,'[2020年单位供养人员基本情况表 - 副本7.14.xlsx]Sheet2'!#REF!,3,0)</f>
        <v>#REF!</v>
      </c>
      <c r="G61" s="12" t="e">
        <f>VLOOKUP(B61,'[2020年单位供养人员基本情况表 - 副本7.14.xlsx]Sheet2'!#REF!,8,0)</f>
        <v>#REF!</v>
      </c>
      <c r="H61" s="12" t="e">
        <f>VLOOKUP(B61,'[2020年单位供养人员基本情况表 - 副本7.14.xlsx]Sheet2'!#REF!,9,0)</f>
        <v>#REF!</v>
      </c>
      <c r="I61" s="12" t="e">
        <f t="shared" si="5"/>
        <v>#REF!</v>
      </c>
      <c r="J61" s="35" t="e">
        <f t="shared" si="3"/>
        <v>#REF!</v>
      </c>
      <c r="K61" s="36">
        <v>10</v>
      </c>
      <c r="L61" s="35">
        <f>VLOOKUP(C61,'[1]预算单位统计5.6 '!A$1:K$65536,11,0)</f>
        <v>0</v>
      </c>
      <c r="M61" s="19"/>
      <c r="O61" s="7" t="str">
        <f>VLOOKUP(C61,'[1]预算单位统计5.6 '!A$1:O$65536,15,0)</f>
        <v/>
      </c>
    </row>
    <row r="62" ht="30.95" customHeight="1" spans="1:15">
      <c r="A62" s="12">
        <v>57</v>
      </c>
      <c r="B62" s="19" t="s">
        <v>127</v>
      </c>
      <c r="C62" s="20" t="s">
        <v>128</v>
      </c>
      <c r="D62" s="12" t="s">
        <v>18</v>
      </c>
      <c r="E62" s="12" t="s">
        <v>18</v>
      </c>
      <c r="F62" s="12" t="e">
        <f>VLOOKUP(B62,'[2020年单位供养人员基本情况表 - 副本7.14.xlsx]Sheet2'!#REF!,3,0)</f>
        <v>#REF!</v>
      </c>
      <c r="G62" s="12" t="e">
        <f>VLOOKUP(B62,'[2020年单位供养人员基本情况表 - 副本7.14.xlsx]Sheet2'!#REF!,8,0)</f>
        <v>#REF!</v>
      </c>
      <c r="H62" s="12" t="e">
        <f>VLOOKUP(B62,'[2020年单位供养人员基本情况表 - 副本7.14.xlsx]Sheet2'!#REF!,9,0)</f>
        <v>#REF!</v>
      </c>
      <c r="I62" s="12" t="e">
        <f t="shared" si="5"/>
        <v>#REF!</v>
      </c>
      <c r="J62" s="35" t="e">
        <f t="shared" si="3"/>
        <v>#REF!</v>
      </c>
      <c r="K62" s="36">
        <v>27</v>
      </c>
      <c r="L62" s="35">
        <f>VLOOKUP(C62,'[1]预算单位统计5.6 '!A$1:K$65536,11,0)</f>
        <v>2.1</v>
      </c>
      <c r="M62" s="19"/>
      <c r="O62" s="7" t="str">
        <f>VLOOKUP(C62,'[1]预算单位统计5.6 '!A$1:O$65536,15,0)</f>
        <v>无食堂</v>
      </c>
    </row>
    <row r="63" s="1" customFormat="1" ht="30.95" customHeight="1" spans="1:15">
      <c r="A63" s="12">
        <v>58</v>
      </c>
      <c r="B63" s="19" t="s">
        <v>129</v>
      </c>
      <c r="C63" s="20" t="s">
        <v>130</v>
      </c>
      <c r="D63" s="12" t="s">
        <v>18</v>
      </c>
      <c r="E63" s="12" t="s">
        <v>18</v>
      </c>
      <c r="F63" s="13">
        <v>13</v>
      </c>
      <c r="G63" s="12">
        <v>13</v>
      </c>
      <c r="H63" s="12">
        <v>0</v>
      </c>
      <c r="I63" s="12">
        <f t="shared" si="5"/>
        <v>5.33</v>
      </c>
      <c r="J63" s="35">
        <f t="shared" si="3"/>
        <v>0.7995</v>
      </c>
      <c r="K63" s="36">
        <v>20</v>
      </c>
      <c r="L63" s="35">
        <f>VLOOKUP(C63,'[1]预算单位统计5.6 '!A$1:K$65536,11,0)</f>
        <v>0.7</v>
      </c>
      <c r="M63" s="39"/>
      <c r="O63" s="7" t="str">
        <f>VLOOKUP(C63,'[1]预算单位统计5.6 '!A$1:O$65536,15,0)</f>
        <v>无食堂</v>
      </c>
    </row>
    <row r="64" ht="30.95" customHeight="1" spans="1:15">
      <c r="A64" s="12">
        <v>59</v>
      </c>
      <c r="B64" s="19" t="s">
        <v>131</v>
      </c>
      <c r="C64" s="20" t="s">
        <v>132</v>
      </c>
      <c r="D64" s="12" t="s">
        <v>18</v>
      </c>
      <c r="E64" s="12" t="s">
        <v>18</v>
      </c>
      <c r="F64" s="12" t="e">
        <f>VLOOKUP(B64,'[2020年单位供养人员基本情况表 - 副本7.14.xlsx]Sheet2'!#REF!,3,0)</f>
        <v>#REF!</v>
      </c>
      <c r="G64" s="12" t="e">
        <f>VLOOKUP(B64,'[2020年单位供养人员基本情况表 - 副本7.14.xlsx]Sheet2'!#REF!,8,0)</f>
        <v>#REF!</v>
      </c>
      <c r="H64" s="12" t="e">
        <f>VLOOKUP(B64,'[2020年单位供养人员基本情况表 - 副本7.14.xlsx]Sheet2'!#REF!,9,0)</f>
        <v>#REF!</v>
      </c>
      <c r="I64" s="12" t="e">
        <f t="shared" si="5"/>
        <v>#REF!</v>
      </c>
      <c r="J64" s="35" t="e">
        <f t="shared" si="3"/>
        <v>#REF!</v>
      </c>
      <c r="K64" s="36">
        <v>31</v>
      </c>
      <c r="L64" s="35">
        <f>VLOOKUP(C64,'[1]预算单位统计5.6 '!A$1:K$65536,11,0)</f>
        <v>0.51</v>
      </c>
      <c r="M64" s="19"/>
      <c r="O64" s="7" t="str">
        <f>VLOOKUP(C64,'[1]预算单位统计5.6 '!A$1:O$65536,15,0)</f>
        <v/>
      </c>
    </row>
    <row r="65" ht="30.95" customHeight="1" spans="1:15">
      <c r="A65" s="12">
        <v>60</v>
      </c>
      <c r="B65" s="19" t="s">
        <v>133</v>
      </c>
      <c r="C65" s="20" t="s">
        <v>134</v>
      </c>
      <c r="D65" s="12" t="s">
        <v>18</v>
      </c>
      <c r="E65" s="12" t="s">
        <v>18</v>
      </c>
      <c r="F65" s="12" t="e">
        <f>VLOOKUP(B65,'[2020年单位供养人员基本情况表 - 副本7.14.xlsx]Sheet2'!#REF!,3,0)</f>
        <v>#REF!</v>
      </c>
      <c r="G65" s="12" t="e">
        <f>VLOOKUP(B65,'[2020年单位供养人员基本情况表 - 副本7.14.xlsx]Sheet2'!#REF!,8,0)</f>
        <v>#REF!</v>
      </c>
      <c r="H65" s="12" t="e">
        <f>VLOOKUP(B65,'[2020年单位供养人员基本情况表 - 副本7.14.xlsx]Sheet2'!#REF!,9,0)</f>
        <v>#REF!</v>
      </c>
      <c r="I65" s="12" t="e">
        <f t="shared" si="5"/>
        <v>#REF!</v>
      </c>
      <c r="J65" s="35" t="e">
        <f t="shared" si="3"/>
        <v>#REF!</v>
      </c>
      <c r="K65" s="36">
        <v>41</v>
      </c>
      <c r="L65" s="35">
        <f>VLOOKUP(C65,'[1]预算单位统计5.6 '!A$1:K$65536,11,0)</f>
        <v>0</v>
      </c>
      <c r="M65" s="19"/>
      <c r="O65" s="7" t="str">
        <f>VLOOKUP(C65,'[1]预算单位统计5.6 '!A$1:O$65536,15,0)</f>
        <v/>
      </c>
    </row>
    <row r="66" ht="30.95" customHeight="1" spans="1:15">
      <c r="A66" s="12">
        <v>61</v>
      </c>
      <c r="B66" s="19" t="s">
        <v>135</v>
      </c>
      <c r="C66" s="20" t="s">
        <v>136</v>
      </c>
      <c r="D66" s="12" t="s">
        <v>18</v>
      </c>
      <c r="E66" s="12" t="s">
        <v>18</v>
      </c>
      <c r="F66" s="12" t="e">
        <f>VLOOKUP(B66,'[2020年单位供养人员基本情况表 - 副本7.14.xlsx]Sheet2'!#REF!,3,0)</f>
        <v>#REF!</v>
      </c>
      <c r="G66" s="12" t="e">
        <f>VLOOKUP(B66,'[2020年单位供养人员基本情况表 - 副本7.14.xlsx]Sheet2'!#REF!,8,0)</f>
        <v>#REF!</v>
      </c>
      <c r="H66" s="12" t="e">
        <f>VLOOKUP(B66,'[2020年单位供养人员基本情况表 - 副本7.14.xlsx]Sheet2'!#REF!,9,0)</f>
        <v>#REF!</v>
      </c>
      <c r="I66" s="12" t="e">
        <f t="shared" si="5"/>
        <v>#REF!</v>
      </c>
      <c r="J66" s="35" t="e">
        <f t="shared" si="3"/>
        <v>#REF!</v>
      </c>
      <c r="K66" s="36">
        <v>35</v>
      </c>
      <c r="L66" s="35">
        <f>VLOOKUP(C66,'[1]预算单位统计5.6 '!A$1:K$65536,11,0)</f>
        <v>0</v>
      </c>
      <c r="M66" s="19"/>
      <c r="O66" s="7" t="str">
        <f>VLOOKUP(C66,'[1]预算单位统计5.6 '!A$1:O$65536,15,0)</f>
        <v/>
      </c>
    </row>
    <row r="67" s="1" customFormat="1" ht="30.95" customHeight="1" spans="1:15">
      <c r="A67" s="12">
        <v>62</v>
      </c>
      <c r="B67" s="40" t="s">
        <v>137</v>
      </c>
      <c r="C67" s="29" t="s">
        <v>138</v>
      </c>
      <c r="D67" s="41" t="s">
        <v>18</v>
      </c>
      <c r="E67" s="41" t="s">
        <v>18</v>
      </c>
      <c r="F67" s="13">
        <v>5</v>
      </c>
      <c r="G67" s="12">
        <v>5</v>
      </c>
      <c r="H67" s="12">
        <v>0</v>
      </c>
      <c r="I67" s="12">
        <f t="shared" si="5"/>
        <v>2.05</v>
      </c>
      <c r="J67" s="35">
        <f t="shared" si="3"/>
        <v>0.3075</v>
      </c>
      <c r="K67" s="36">
        <v>5</v>
      </c>
      <c r="L67" s="35">
        <f>VLOOKUP(C67,'[1]预算单位统计5.6 '!A$1:K$65536,11,0)</f>
        <v>0.31</v>
      </c>
      <c r="M67" s="39"/>
      <c r="O67" s="7" t="str">
        <f>VLOOKUP(C67,'[1]预算单位统计5.6 '!A$1:O$65536,15,0)</f>
        <v/>
      </c>
    </row>
    <row r="68" ht="30.95" customHeight="1" spans="1:15">
      <c r="A68" s="12">
        <v>63</v>
      </c>
      <c r="B68" s="19" t="s">
        <v>139</v>
      </c>
      <c r="C68" s="20" t="s">
        <v>140</v>
      </c>
      <c r="D68" s="12" t="s">
        <v>18</v>
      </c>
      <c r="E68" s="12" t="s">
        <v>18</v>
      </c>
      <c r="F68" s="12" t="e">
        <f>VLOOKUP(B68,'[2020年单位供养人员基本情况表 - 副本7.14.xlsx]Sheet2'!#REF!,3,0)</f>
        <v>#REF!</v>
      </c>
      <c r="G68" s="12" t="e">
        <f>VLOOKUP(B68,'[2020年单位供养人员基本情况表 - 副本7.14.xlsx]Sheet2'!#REF!,8,0)</f>
        <v>#REF!</v>
      </c>
      <c r="H68" s="12" t="e">
        <f>VLOOKUP(B68,'[2020年单位供养人员基本情况表 - 副本7.14.xlsx]Sheet2'!#REF!,9,0)</f>
        <v>#REF!</v>
      </c>
      <c r="I68" s="12" t="e">
        <f t="shared" si="5"/>
        <v>#REF!</v>
      </c>
      <c r="J68" s="35" t="e">
        <f t="shared" si="3"/>
        <v>#REF!</v>
      </c>
      <c r="K68" s="36">
        <v>20</v>
      </c>
      <c r="L68" s="35">
        <f>VLOOKUP(C68,'[1]预算单位统计5.6 '!A$1:K$65536,11,0)</f>
        <v>0</v>
      </c>
      <c r="M68" s="19"/>
      <c r="O68" s="7" t="str">
        <f>VLOOKUP(C68,'[1]预算单位统计5.6 '!A$1:O$65536,15,0)</f>
        <v/>
      </c>
    </row>
    <row r="69" ht="30.95" customHeight="1" spans="1:15">
      <c r="A69" s="12">
        <v>64</v>
      </c>
      <c r="B69" s="19" t="s">
        <v>141</v>
      </c>
      <c r="C69" s="24" t="s">
        <v>142</v>
      </c>
      <c r="D69" s="12" t="s">
        <v>18</v>
      </c>
      <c r="E69" s="12" t="s">
        <v>18</v>
      </c>
      <c r="F69" s="12" t="e">
        <f>VLOOKUP(B69,'[2020年单位供养人员基本情况表 - 副本7.14.xlsx]Sheet2'!#REF!,3,0)</f>
        <v>#REF!</v>
      </c>
      <c r="G69" s="12" t="e">
        <f>VLOOKUP(B69,'[2020年单位供养人员基本情况表 - 副本7.14.xlsx]Sheet2'!#REF!,8,0)</f>
        <v>#REF!</v>
      </c>
      <c r="H69" s="12" t="e">
        <f>VLOOKUP(B69,'[2020年单位供养人员基本情况表 - 副本7.14.xlsx]Sheet2'!#REF!,9,0)</f>
        <v>#REF!</v>
      </c>
      <c r="I69" s="12" t="e">
        <f t="shared" si="5"/>
        <v>#REF!</v>
      </c>
      <c r="J69" s="35" t="e">
        <f t="shared" si="3"/>
        <v>#REF!</v>
      </c>
      <c r="K69" s="36">
        <v>14</v>
      </c>
      <c r="L69" s="35">
        <f>VLOOKUP(C69,'[1]预算单位统计5.6 '!A$1:K$65536,11,0)</f>
        <v>0.38</v>
      </c>
      <c r="M69" s="19"/>
      <c r="O69" s="7" t="str">
        <f>VLOOKUP(C69,'[1]预算单位统计5.6 '!A$1:O$65536,15,0)</f>
        <v/>
      </c>
    </row>
    <row r="70" ht="30.95" customHeight="1" spans="1:15">
      <c r="A70" s="12">
        <v>65</v>
      </c>
      <c r="B70" s="19" t="s">
        <v>143</v>
      </c>
      <c r="C70" s="20" t="s">
        <v>144</v>
      </c>
      <c r="D70" s="12" t="s">
        <v>18</v>
      </c>
      <c r="E70" s="12" t="s">
        <v>18</v>
      </c>
      <c r="F70" s="12" t="e">
        <f>VLOOKUP(B70,'[2020年单位供养人员基本情况表 - 副本7.14.xlsx]Sheet2'!#REF!,3,0)</f>
        <v>#REF!</v>
      </c>
      <c r="G70" s="12" t="e">
        <f>VLOOKUP(B70,'[2020年单位供养人员基本情况表 - 副本7.14.xlsx]Sheet2'!#REF!,8,0)</f>
        <v>#REF!</v>
      </c>
      <c r="H70" s="12" t="e">
        <f>VLOOKUP(B70,'[2020年单位供养人员基本情况表 - 副本7.14.xlsx]Sheet2'!#REF!,9,0)</f>
        <v>#REF!</v>
      </c>
      <c r="I70" s="12" t="e">
        <f t="shared" si="5"/>
        <v>#REF!</v>
      </c>
      <c r="J70" s="35" t="e">
        <f t="shared" si="3"/>
        <v>#REF!</v>
      </c>
      <c r="K70" s="36">
        <v>20</v>
      </c>
      <c r="L70" s="35">
        <f>VLOOKUP(C70,'[1]预算单位统计5.6 '!A$1:K$65536,11,0)</f>
        <v>0.28</v>
      </c>
      <c r="M70" s="19"/>
      <c r="O70" s="7" t="str">
        <f>VLOOKUP(C70,'[1]预算单位统计5.6 '!A$1:O$65536,15,0)</f>
        <v/>
      </c>
    </row>
    <row r="71" ht="30.95" customHeight="1" spans="1:15">
      <c r="A71" s="12">
        <v>66</v>
      </c>
      <c r="B71" s="19" t="s">
        <v>145</v>
      </c>
      <c r="C71" s="20" t="s">
        <v>146</v>
      </c>
      <c r="D71" s="12" t="s">
        <v>18</v>
      </c>
      <c r="E71" s="12" t="s">
        <v>18</v>
      </c>
      <c r="F71" s="12" t="e">
        <f>VLOOKUP(B71,'[2020年单位供养人员基本情况表 - 副本7.14.xlsx]Sheet2'!#REF!,3,0)</f>
        <v>#REF!</v>
      </c>
      <c r="G71" s="12" t="e">
        <f>VLOOKUP(B71,'[2020年单位供养人员基本情况表 - 副本7.14.xlsx]Sheet2'!#REF!,8,0)</f>
        <v>#REF!</v>
      </c>
      <c r="H71" s="12" t="e">
        <f>VLOOKUP(B71,'[2020年单位供养人员基本情况表 - 副本7.14.xlsx]Sheet2'!#REF!,9,0)</f>
        <v>#REF!</v>
      </c>
      <c r="I71" s="12" t="e">
        <f>(500*F71)/10000</f>
        <v>#REF!</v>
      </c>
      <c r="J71" s="35" t="e">
        <f t="shared" si="3"/>
        <v>#REF!</v>
      </c>
      <c r="K71" s="36">
        <v>4</v>
      </c>
      <c r="L71" s="35">
        <f>VLOOKUP(C71,'[1]预算单位统计5.6 '!A$1:K$65536,11,0)</f>
        <v>0</v>
      </c>
      <c r="M71" s="19"/>
      <c r="O71" s="7" t="str">
        <f>VLOOKUP(C71,'[1]预算单位统计5.6 '!A$1:O$65536,15,0)</f>
        <v>无食堂</v>
      </c>
    </row>
    <row r="72" ht="30.95" customHeight="1" spans="1:15">
      <c r="A72" s="12">
        <v>67</v>
      </c>
      <c r="B72" s="19" t="s">
        <v>147</v>
      </c>
      <c r="C72" s="20" t="s">
        <v>148</v>
      </c>
      <c r="D72" s="12" t="s">
        <v>18</v>
      </c>
      <c r="E72" s="12" t="s">
        <v>18</v>
      </c>
      <c r="F72" s="12" t="e">
        <f>VLOOKUP(B72,'[2020年单位供养人员基本情况表 - 副本7.14.xlsx]Sheet2'!#REF!,3,0)</f>
        <v>#REF!</v>
      </c>
      <c r="G72" s="12" t="e">
        <f>VLOOKUP(B72,'[2020年单位供养人员基本情况表 - 副本7.14.xlsx]Sheet2'!#REF!,8,0)</f>
        <v>#REF!</v>
      </c>
      <c r="H72" s="12" t="e">
        <f>VLOOKUP(B72,'[2020年单位供养人员基本情况表 - 副本7.14.xlsx]Sheet2'!#REF!,9,0)</f>
        <v>#REF!</v>
      </c>
      <c r="I72" s="12" t="e">
        <f>(4100*F72)/10000</f>
        <v>#REF!</v>
      </c>
      <c r="J72" s="35" t="e">
        <f t="shared" si="3"/>
        <v>#REF!</v>
      </c>
      <c r="K72" s="36">
        <v>14</v>
      </c>
      <c r="L72" s="35">
        <f>VLOOKUP(C72,'[1]预算单位统计5.6 '!A$1:K$65536,11,0)</f>
        <v>1.25</v>
      </c>
      <c r="M72" s="19"/>
      <c r="O72" s="7" t="str">
        <f>VLOOKUP(C72,'[1]预算单位统计5.6 '!A$1:O$65536,15,0)</f>
        <v/>
      </c>
    </row>
    <row r="73" s="2" customFormat="1" ht="30.95" customHeight="1" spans="1:15">
      <c r="A73" s="42">
        <v>68</v>
      </c>
      <c r="B73" s="43" t="s">
        <v>149</v>
      </c>
      <c r="C73" s="44" t="s">
        <v>150</v>
      </c>
      <c r="D73" s="42" t="s">
        <v>18</v>
      </c>
      <c r="E73" s="42" t="s">
        <v>18</v>
      </c>
      <c r="F73" s="42" t="e">
        <f>VLOOKUP(B73,'[2020年单位供养人员基本情况表 - 副本7.14.xlsx]Sheet2'!#REF!,3,0)</f>
        <v>#REF!</v>
      </c>
      <c r="G73" s="42" t="e">
        <f>VLOOKUP(B73,'[2020年单位供养人员基本情况表 - 副本7.14.xlsx]Sheet2'!#REF!,8,0)</f>
        <v>#REF!</v>
      </c>
      <c r="H73" s="42" t="e">
        <f>VLOOKUP(B73,'[2020年单位供养人员基本情况表 - 副本7.14.xlsx]Sheet2'!#REF!,9,0)</f>
        <v>#REF!</v>
      </c>
      <c r="I73" s="42" t="e">
        <f>(4100*F73)/10000</f>
        <v>#REF!</v>
      </c>
      <c r="J73" s="53" t="e">
        <f t="shared" si="3"/>
        <v>#REF!</v>
      </c>
      <c r="K73" s="54">
        <v>56</v>
      </c>
      <c r="L73" s="35">
        <f>VLOOKUP(C73,'[1]预算单位统计5.6 '!A$1:K$65536,11,0)</f>
        <v>0</v>
      </c>
      <c r="M73" s="43"/>
      <c r="O73" s="7" t="str">
        <f>VLOOKUP(C73,'[1]预算单位统计5.6 '!A$1:O$65536,15,0)</f>
        <v/>
      </c>
    </row>
    <row r="74" s="1" customFormat="1" ht="30.95" customHeight="1" spans="1:15">
      <c r="A74" s="12">
        <v>69</v>
      </c>
      <c r="B74" s="40" t="s">
        <v>151</v>
      </c>
      <c r="C74" s="29" t="s">
        <v>151</v>
      </c>
      <c r="D74" s="41" t="s">
        <v>18</v>
      </c>
      <c r="E74" s="41" t="s">
        <v>18</v>
      </c>
      <c r="F74" s="13">
        <v>0</v>
      </c>
      <c r="G74" s="12">
        <v>0</v>
      </c>
      <c r="H74" s="12">
        <v>0</v>
      </c>
      <c r="I74" s="12">
        <f>(4100*F74)/10000</f>
        <v>0</v>
      </c>
      <c r="J74" s="35">
        <f t="shared" si="3"/>
        <v>0</v>
      </c>
      <c r="K74" s="36">
        <v>20</v>
      </c>
      <c r="L74" s="35">
        <f>VLOOKUP(C74,'[1]预算单位统计5.6 '!A$1:K$65536,11,0)</f>
        <v>0.5</v>
      </c>
      <c r="M74" s="39"/>
      <c r="O74" s="7" t="str">
        <f>VLOOKUP(C74,'[1]预算单位统计5.6 '!A$1:O$65536,15,0)</f>
        <v/>
      </c>
    </row>
    <row r="75" ht="30.95" customHeight="1" spans="1:15">
      <c r="A75" s="12">
        <v>70</v>
      </c>
      <c r="B75" s="19" t="s">
        <v>152</v>
      </c>
      <c r="C75" s="20" t="s">
        <v>153</v>
      </c>
      <c r="D75" s="12" t="s">
        <v>18</v>
      </c>
      <c r="E75" s="12" t="s">
        <v>18</v>
      </c>
      <c r="F75" s="12" t="e">
        <f>VLOOKUP(B75,'[2020年单位供养人员基本情况表 - 副本7.14.xlsx]Sheet2'!#REF!,3,0)</f>
        <v>#REF!</v>
      </c>
      <c r="G75" s="12" t="e">
        <f>VLOOKUP(B75,'[2020年单位供养人员基本情况表 - 副本7.14.xlsx]Sheet2'!#REF!,8,0)</f>
        <v>#REF!</v>
      </c>
      <c r="H75" s="12" t="e">
        <f>VLOOKUP(B75,'[2020年单位供养人员基本情况表 - 副本7.14.xlsx]Sheet2'!#REF!,9,0)</f>
        <v>#REF!</v>
      </c>
      <c r="I75" s="12" t="e">
        <f>(4100*F75)/10000</f>
        <v>#REF!</v>
      </c>
      <c r="J75" s="35" t="e">
        <f t="shared" si="3"/>
        <v>#REF!</v>
      </c>
      <c r="K75" s="36">
        <v>35</v>
      </c>
      <c r="L75" s="35">
        <f>VLOOKUP(C75,'[1]预算单位统计5.6 '!A$1:K$65536,11,0)</f>
        <v>0</v>
      </c>
      <c r="M75" s="19"/>
      <c r="O75" s="7" t="str">
        <f>VLOOKUP(C75,'[1]预算单位统计5.6 '!A$1:O$65536,15,0)</f>
        <v/>
      </c>
    </row>
    <row r="76" ht="30.95" customHeight="1" spans="1:15">
      <c r="A76" s="12">
        <v>71</v>
      </c>
      <c r="B76" s="19" t="s">
        <v>154</v>
      </c>
      <c r="C76" s="20" t="s">
        <v>155</v>
      </c>
      <c r="D76" s="12" t="s">
        <v>18</v>
      </c>
      <c r="E76" s="12" t="s">
        <v>18</v>
      </c>
      <c r="F76" s="12" t="e">
        <f>VLOOKUP(B76,'[2020年单位供养人员基本情况表 - 副本7.14.xlsx]Sheet2'!#REF!,3,0)</f>
        <v>#REF!</v>
      </c>
      <c r="G76" s="12" t="e">
        <f>VLOOKUP(B76,'[2020年单位供养人员基本情况表 - 副本7.14.xlsx]Sheet2'!#REF!,8,0)</f>
        <v>#REF!</v>
      </c>
      <c r="H76" s="12" t="e">
        <f>VLOOKUP(B76,'[2020年单位供养人员基本情况表 - 副本7.14.xlsx]Sheet2'!#REF!,9,0)</f>
        <v>#REF!</v>
      </c>
      <c r="I76" s="12" t="e">
        <f>(4100*F76)/10000</f>
        <v>#REF!</v>
      </c>
      <c r="J76" s="35" t="e">
        <f t="shared" si="3"/>
        <v>#REF!</v>
      </c>
      <c r="K76" s="36">
        <v>60</v>
      </c>
      <c r="L76" s="35">
        <f>VLOOKUP(C76,'[1]预算单位统计5.6 '!A$1:K$65536,11,0)</f>
        <v>0</v>
      </c>
      <c r="M76" s="19"/>
      <c r="O76" s="7" t="str">
        <f>VLOOKUP(C76,'[1]预算单位统计5.6 '!A$1:O$65536,15,0)</f>
        <v/>
      </c>
    </row>
    <row r="77" ht="30.95" customHeight="1" spans="1:15">
      <c r="A77" s="12">
        <v>72</v>
      </c>
      <c r="B77" s="19" t="s">
        <v>156</v>
      </c>
      <c r="C77" s="20" t="s">
        <v>157</v>
      </c>
      <c r="D77" s="12" t="s">
        <v>18</v>
      </c>
      <c r="E77" s="12" t="s">
        <v>18</v>
      </c>
      <c r="F77" s="12" t="e">
        <f>VLOOKUP(B77,'[2020年单位供养人员基本情况表 - 副本7.14.xlsx]Sheet2'!#REF!,3,0)</f>
        <v>#REF!</v>
      </c>
      <c r="G77" s="12" t="e">
        <f>VLOOKUP(B77,'[2020年单位供养人员基本情况表 - 副本7.14.xlsx]Sheet2'!#REF!,8,0)</f>
        <v>#REF!</v>
      </c>
      <c r="H77" s="12" t="e">
        <f>VLOOKUP(B77,'[2020年单位供养人员基本情况表 - 副本7.14.xlsx]Sheet2'!#REF!,9,0)</f>
        <v>#REF!</v>
      </c>
      <c r="I77" s="12" t="e">
        <f>(500*F77)/10000</f>
        <v>#REF!</v>
      </c>
      <c r="J77" s="35" t="e">
        <f t="shared" si="3"/>
        <v>#REF!</v>
      </c>
      <c r="K77" s="36">
        <v>15</v>
      </c>
      <c r="L77" s="35">
        <f>VLOOKUP(C77,'[1]预算单位统计5.6 '!A$1:K$65536,11,0)</f>
        <v>0</v>
      </c>
      <c r="M77" s="19"/>
      <c r="O77" s="7" t="str">
        <f>VLOOKUP(C77,'[1]预算单位统计5.6 '!A$1:O$65536,15,0)</f>
        <v>无食堂</v>
      </c>
    </row>
    <row r="78" ht="30.95" customHeight="1" spans="1:15">
      <c r="A78" s="12">
        <v>73</v>
      </c>
      <c r="B78" s="19" t="s">
        <v>158</v>
      </c>
      <c r="C78" s="29" t="s">
        <v>159</v>
      </c>
      <c r="D78" s="12" t="s">
        <v>18</v>
      </c>
      <c r="E78" s="12" t="s">
        <v>18</v>
      </c>
      <c r="F78" s="12" t="e">
        <f>VLOOKUP(B78,'[2020年单位供养人员基本情况表 - 副本7.14.xlsx]Sheet2'!#REF!,3,0)</f>
        <v>#REF!</v>
      </c>
      <c r="G78" s="12" t="e">
        <f>VLOOKUP(B78,'[2020年单位供养人员基本情况表 - 副本7.14.xlsx]Sheet2'!#REF!,8,0)</f>
        <v>#REF!</v>
      </c>
      <c r="H78" s="12" t="e">
        <f>VLOOKUP(B78,'[2020年单位供养人员基本情况表 - 副本7.14.xlsx]Sheet2'!#REF!,9,0)</f>
        <v>#REF!</v>
      </c>
      <c r="I78" s="12" t="e">
        <f t="shared" ref="I78:I90" si="6">(4100*F78)/10000</f>
        <v>#REF!</v>
      </c>
      <c r="J78" s="35" t="e">
        <f t="shared" si="3"/>
        <v>#REF!</v>
      </c>
      <c r="K78" s="36">
        <v>20</v>
      </c>
      <c r="L78" s="35">
        <f>VLOOKUP(C78,'[1]预算单位统计5.6 '!A$1:K$65536,11,0)</f>
        <v>0</v>
      </c>
      <c r="M78" s="19"/>
      <c r="O78" s="7" t="str">
        <f>VLOOKUP(C78,'[1]预算单位统计5.6 '!A$1:O$65536,15,0)</f>
        <v/>
      </c>
    </row>
    <row r="79" ht="30.95" customHeight="1" spans="1:15">
      <c r="A79" s="12">
        <v>74</v>
      </c>
      <c r="B79" s="19" t="s">
        <v>160</v>
      </c>
      <c r="C79" s="20" t="s">
        <v>161</v>
      </c>
      <c r="D79" s="12" t="s">
        <v>18</v>
      </c>
      <c r="E79" s="12" t="s">
        <v>18</v>
      </c>
      <c r="F79" s="12" t="e">
        <f>VLOOKUP(B79,'[2020年单位供养人员基本情况表 - 副本7.14.xlsx]Sheet2'!#REF!,3,0)</f>
        <v>#REF!</v>
      </c>
      <c r="G79" s="12" t="e">
        <f>VLOOKUP(B79,'[2020年单位供养人员基本情况表 - 副本7.14.xlsx]Sheet2'!#REF!,8,0)</f>
        <v>#REF!</v>
      </c>
      <c r="H79" s="12" t="e">
        <f>VLOOKUP(B79,'[2020年单位供养人员基本情况表 - 副本7.14.xlsx]Sheet2'!#REF!,9,0)</f>
        <v>#REF!</v>
      </c>
      <c r="I79" s="12" t="e">
        <f t="shared" si="6"/>
        <v>#REF!</v>
      </c>
      <c r="J79" s="35" t="e">
        <f t="shared" si="3"/>
        <v>#REF!</v>
      </c>
      <c r="K79" s="36">
        <v>20</v>
      </c>
      <c r="L79" s="35">
        <f>VLOOKUP(C79,'[1]预算单位统计5.6 '!A$1:K$65536,11,0)</f>
        <v>0</v>
      </c>
      <c r="M79" s="19"/>
      <c r="O79" s="7" t="str">
        <f>VLOOKUP(C79,'[1]预算单位统计5.6 '!A$1:O$65536,15,0)</f>
        <v/>
      </c>
    </row>
    <row r="80" ht="30.95" customHeight="1" spans="1:15">
      <c r="A80" s="12">
        <v>75</v>
      </c>
      <c r="B80" s="19" t="s">
        <v>162</v>
      </c>
      <c r="C80" s="20" t="s">
        <v>163</v>
      </c>
      <c r="D80" s="12" t="s">
        <v>18</v>
      </c>
      <c r="E80" s="12" t="s">
        <v>18</v>
      </c>
      <c r="F80" s="12" t="e">
        <f>VLOOKUP(B80,'[2020年单位供养人员基本情况表 - 副本7.14.xlsx]Sheet2'!#REF!,3,0)</f>
        <v>#REF!</v>
      </c>
      <c r="G80" s="12" t="e">
        <f>VLOOKUP(B80,'[2020年单位供养人员基本情况表 - 副本7.14.xlsx]Sheet2'!#REF!,8,0)</f>
        <v>#REF!</v>
      </c>
      <c r="H80" s="12" t="e">
        <f>VLOOKUP(B80,'[2020年单位供养人员基本情况表 - 副本7.14.xlsx]Sheet2'!#REF!,9,0)</f>
        <v>#REF!</v>
      </c>
      <c r="I80" s="12" t="e">
        <f t="shared" si="6"/>
        <v>#REF!</v>
      </c>
      <c r="J80" s="35" t="e">
        <f t="shared" si="3"/>
        <v>#REF!</v>
      </c>
      <c r="K80" s="36">
        <v>38</v>
      </c>
      <c r="L80" s="35">
        <f>VLOOKUP(C80,'[1]预算单位统计5.6 '!A$1:K$65536,11,0)</f>
        <v>0</v>
      </c>
      <c r="M80" s="19"/>
      <c r="O80" s="7" t="str">
        <f>VLOOKUP(C80,'[1]预算单位统计5.6 '!A$1:O$65536,15,0)</f>
        <v>无食堂</v>
      </c>
    </row>
    <row r="81" ht="30.95" customHeight="1" spans="1:15">
      <c r="A81" s="12">
        <v>76</v>
      </c>
      <c r="B81" s="19" t="s">
        <v>164</v>
      </c>
      <c r="C81" s="20" t="s">
        <v>165</v>
      </c>
      <c r="D81" s="12" t="s">
        <v>18</v>
      </c>
      <c r="E81" s="12" t="s">
        <v>18</v>
      </c>
      <c r="F81" s="12" t="e">
        <f>VLOOKUP(B81,'[2020年单位供养人员基本情况表 - 副本7.14.xlsx]Sheet2'!#REF!,3,0)</f>
        <v>#REF!</v>
      </c>
      <c r="G81" s="12" t="e">
        <f>VLOOKUP(B81,'[2020年单位供养人员基本情况表 - 副本7.14.xlsx]Sheet2'!#REF!,8,0)</f>
        <v>#REF!</v>
      </c>
      <c r="H81" s="12" t="e">
        <f>VLOOKUP(B81,'[2020年单位供养人员基本情况表 - 副本7.14.xlsx]Sheet2'!#REF!,9,0)</f>
        <v>#REF!</v>
      </c>
      <c r="I81" s="12" t="e">
        <f t="shared" si="6"/>
        <v>#REF!</v>
      </c>
      <c r="J81" s="35" t="e">
        <f t="shared" si="3"/>
        <v>#REF!</v>
      </c>
      <c r="K81" s="36">
        <v>65</v>
      </c>
      <c r="L81" s="35">
        <f>VLOOKUP(C81,'[1]预算单位统计5.6 '!A$1:K$65536,11,0)</f>
        <v>0</v>
      </c>
      <c r="M81" s="19"/>
      <c r="O81" s="7" t="str">
        <f>VLOOKUP(C81,'[1]预算单位统计5.6 '!A$1:O$65536,15,0)</f>
        <v>无食堂</v>
      </c>
    </row>
    <row r="82" ht="30.95" customHeight="1" spans="1:15">
      <c r="A82" s="12">
        <v>77</v>
      </c>
      <c r="B82" s="19" t="s">
        <v>166</v>
      </c>
      <c r="C82" s="20" t="s">
        <v>167</v>
      </c>
      <c r="D82" s="12" t="s">
        <v>18</v>
      </c>
      <c r="E82" s="12" t="s">
        <v>18</v>
      </c>
      <c r="F82" s="12" t="e">
        <f>VLOOKUP(B82,'[2020年单位供养人员基本情况表 - 副本7.14.xlsx]Sheet2'!#REF!,3,0)</f>
        <v>#REF!</v>
      </c>
      <c r="G82" s="12" t="e">
        <f>VLOOKUP(B82,'[2020年单位供养人员基本情况表 - 副本7.14.xlsx]Sheet2'!#REF!,8,0)</f>
        <v>#REF!</v>
      </c>
      <c r="H82" s="12" t="e">
        <f>VLOOKUP(B82,'[2020年单位供养人员基本情况表 - 副本7.14.xlsx]Sheet2'!#REF!,9,0)</f>
        <v>#REF!</v>
      </c>
      <c r="I82" s="12" t="e">
        <f t="shared" si="6"/>
        <v>#REF!</v>
      </c>
      <c r="J82" s="35" t="e">
        <f t="shared" si="3"/>
        <v>#REF!</v>
      </c>
      <c r="K82" s="36">
        <v>5</v>
      </c>
      <c r="L82" s="35">
        <f>VLOOKUP(C82,'[1]预算单位统计5.6 '!A$1:K$65536,11,0)</f>
        <v>0</v>
      </c>
      <c r="M82" s="19"/>
      <c r="O82" s="7" t="str">
        <f>VLOOKUP(C82,'[1]预算单位统计5.6 '!A$1:O$65536,15,0)</f>
        <v>无食堂，与黄石市经济和信息化局共用食堂</v>
      </c>
    </row>
    <row r="83" ht="30.95" customHeight="1" spans="1:15">
      <c r="A83" s="12">
        <v>78</v>
      </c>
      <c r="B83" s="19" t="s">
        <v>168</v>
      </c>
      <c r="C83" s="21" t="s">
        <v>169</v>
      </c>
      <c r="D83" s="12" t="s">
        <v>18</v>
      </c>
      <c r="E83" s="12" t="s">
        <v>18</v>
      </c>
      <c r="F83" s="12" t="e">
        <f>VLOOKUP(B83,'[2020年单位供养人员基本情况表 - 副本7.14.xlsx]Sheet2'!#REF!,3,0)</f>
        <v>#REF!</v>
      </c>
      <c r="G83" s="12" t="e">
        <f>VLOOKUP(B83,'[2020年单位供养人员基本情况表 - 副本7.14.xlsx]Sheet2'!#REF!,8,0)</f>
        <v>#REF!</v>
      </c>
      <c r="H83" s="12" t="e">
        <f>VLOOKUP(B83,'[2020年单位供养人员基本情况表 - 副本7.14.xlsx]Sheet2'!#REF!,9,0)</f>
        <v>#REF!</v>
      </c>
      <c r="I83" s="12" t="e">
        <f t="shared" si="6"/>
        <v>#REF!</v>
      </c>
      <c r="J83" s="35" t="e">
        <f t="shared" si="3"/>
        <v>#REF!</v>
      </c>
      <c r="K83" s="36">
        <v>20</v>
      </c>
      <c r="L83" s="35">
        <f>VLOOKUP(C83,'[1]预算单位统计5.6 '!A$1:K$65536,11,0)</f>
        <v>0</v>
      </c>
      <c r="M83" s="19"/>
      <c r="O83" s="7" t="str">
        <f>VLOOKUP(C83,'[1]预算单位统计5.6 '!A$1:O$65536,15,0)</f>
        <v>无食堂</v>
      </c>
    </row>
    <row r="84" ht="30.95" customHeight="1" spans="1:15">
      <c r="A84" s="12">
        <v>79</v>
      </c>
      <c r="B84" s="19" t="s">
        <v>170</v>
      </c>
      <c r="C84" s="20" t="s">
        <v>171</v>
      </c>
      <c r="D84" s="12" t="s">
        <v>18</v>
      </c>
      <c r="E84" s="12" t="s">
        <v>18</v>
      </c>
      <c r="F84" s="12" t="e">
        <f>VLOOKUP(B84,'[2020年单位供养人员基本情况表 - 副本7.14.xlsx]Sheet2'!#REF!,3,0)</f>
        <v>#REF!</v>
      </c>
      <c r="G84" s="12" t="e">
        <f>VLOOKUP(B84,'[2020年单位供养人员基本情况表 - 副本7.14.xlsx]Sheet2'!#REF!,8,0)</f>
        <v>#REF!</v>
      </c>
      <c r="H84" s="12" t="e">
        <f>VLOOKUP(B84,'[2020年单位供养人员基本情况表 - 副本7.14.xlsx]Sheet2'!#REF!,9,0)</f>
        <v>#REF!</v>
      </c>
      <c r="I84" s="12" t="e">
        <f t="shared" si="6"/>
        <v>#REF!</v>
      </c>
      <c r="J84" s="35" t="e">
        <f t="shared" si="3"/>
        <v>#REF!</v>
      </c>
      <c r="K84" s="36">
        <v>9</v>
      </c>
      <c r="L84" s="35">
        <f>VLOOKUP(C84,'[1]预算单位统计5.6 '!A$1:K$65536,11,0)</f>
        <v>0</v>
      </c>
      <c r="M84" s="19"/>
      <c r="O84" s="7" t="str">
        <f>VLOOKUP(C84,'[1]预算单位统计5.6 '!A$1:O$65536,15,0)</f>
        <v>无食堂</v>
      </c>
    </row>
    <row r="85" ht="30.95" customHeight="1" spans="1:15">
      <c r="A85" s="12">
        <v>80</v>
      </c>
      <c r="B85" s="19" t="s">
        <v>172</v>
      </c>
      <c r="C85" s="20" t="s">
        <v>173</v>
      </c>
      <c r="D85" s="12" t="s">
        <v>18</v>
      </c>
      <c r="E85" s="12" t="s">
        <v>18</v>
      </c>
      <c r="F85" s="12" t="e">
        <f>VLOOKUP(B85,'[2020年单位供养人员基本情况表 - 副本7.14.xlsx]Sheet2'!#REF!,3,0)</f>
        <v>#REF!</v>
      </c>
      <c r="G85" s="12" t="e">
        <f>VLOOKUP(B85,'[2020年单位供养人员基本情况表 - 副本7.14.xlsx]Sheet2'!#REF!,8,0)</f>
        <v>#REF!</v>
      </c>
      <c r="H85" s="12" t="e">
        <f>VLOOKUP(B85,'[2020年单位供养人员基本情况表 - 副本7.14.xlsx]Sheet2'!#REF!,9,0)</f>
        <v>#REF!</v>
      </c>
      <c r="I85" s="12" t="e">
        <f t="shared" si="6"/>
        <v>#REF!</v>
      </c>
      <c r="J85" s="35" t="e">
        <f t="shared" si="3"/>
        <v>#REF!</v>
      </c>
      <c r="K85" s="36">
        <v>17</v>
      </c>
      <c r="L85" s="35">
        <f>VLOOKUP(C85,'[1]预算单位统计5.6 '!A$1:K$65536,11,0)</f>
        <v>0</v>
      </c>
      <c r="M85" s="19"/>
      <c r="O85" s="7" t="str">
        <f>VLOOKUP(C85,'[1]预算单位统计5.6 '!A$1:O$65536,15,0)</f>
        <v>无食堂</v>
      </c>
    </row>
    <row r="86" ht="30.95" customHeight="1" spans="1:15">
      <c r="A86" s="12">
        <v>81</v>
      </c>
      <c r="B86" s="45" t="s">
        <v>174</v>
      </c>
      <c r="C86" s="46" t="s">
        <v>175</v>
      </c>
      <c r="D86" s="12" t="s">
        <v>18</v>
      </c>
      <c r="E86" s="12" t="s">
        <v>18</v>
      </c>
      <c r="F86" s="12" t="e">
        <f>VLOOKUP(B86,'[2020年单位供养人员基本情况表 - 副本7.14.xlsx]Sheet2'!#REF!,3,0)</f>
        <v>#REF!</v>
      </c>
      <c r="G86" s="12" t="e">
        <f>VLOOKUP(B86,'[2020年单位供养人员基本情况表 - 副本7.14.xlsx]Sheet2'!#REF!,8,0)</f>
        <v>#REF!</v>
      </c>
      <c r="H86" s="12" t="e">
        <f>VLOOKUP(B86,'[2020年单位供养人员基本情况表 - 副本7.14.xlsx]Sheet2'!#REF!,9,0)</f>
        <v>#REF!</v>
      </c>
      <c r="I86" s="12" t="e">
        <f t="shared" si="6"/>
        <v>#REF!</v>
      </c>
      <c r="J86" s="35" t="e">
        <f t="shared" ref="J86:J99" si="7">I86*0.15</f>
        <v>#REF!</v>
      </c>
      <c r="K86" s="36">
        <v>49</v>
      </c>
      <c r="L86" s="35">
        <f>VLOOKUP(C86,'[1]预算单位统计5.6 '!A$1:K$65536,11,0)</f>
        <v>0</v>
      </c>
      <c r="M86" s="19" t="s">
        <v>176</v>
      </c>
      <c r="O86" s="7" t="str">
        <f>VLOOKUP(C86,'[1]预算单位统计5.6 '!A$1:O$65536,15,0)</f>
        <v>食堂由水利和湖泊局牵头负责。</v>
      </c>
    </row>
    <row r="87" ht="33" customHeight="1" spans="1:15">
      <c r="A87" s="12">
        <v>82</v>
      </c>
      <c r="B87" s="45" t="s">
        <v>177</v>
      </c>
      <c r="C87" s="46" t="s">
        <v>178</v>
      </c>
      <c r="D87" s="12" t="s">
        <v>18</v>
      </c>
      <c r="E87" s="12" t="s">
        <v>18</v>
      </c>
      <c r="F87" s="12">
        <v>85</v>
      </c>
      <c r="G87" s="12">
        <v>85</v>
      </c>
      <c r="H87" s="12" t="e">
        <f>VLOOKUP(B87,'[2020年单位供养人员基本情况表 - 副本7.14.xlsx]Sheet2'!#REF!,9,0)</f>
        <v>#REF!</v>
      </c>
      <c r="I87" s="12">
        <f t="shared" si="6"/>
        <v>34.85</v>
      </c>
      <c r="J87" s="35">
        <f t="shared" si="7"/>
        <v>5.2275</v>
      </c>
      <c r="K87" s="36">
        <v>84</v>
      </c>
      <c r="L87" s="35">
        <f>VLOOKUP(C87,'[1]预算单位统计5.6 '!A$1:K$65536,11,0)</f>
        <v>0</v>
      </c>
      <c r="M87" s="55" t="s">
        <v>179</v>
      </c>
      <c r="O87" s="7" t="str">
        <f>VLOOKUP(C87,'[1]预算单位统计5.6 '!A$1:O$65536,15,0)</f>
        <v>含农业农村局二级相关单位菜科所15人、农产品检测2人、农机 7人，种子局12人</v>
      </c>
    </row>
    <row r="88" ht="30.95" customHeight="1" spans="1:15">
      <c r="A88" s="12">
        <v>83</v>
      </c>
      <c r="B88" s="45" t="s">
        <v>180</v>
      </c>
      <c r="C88" s="21" t="s">
        <v>181</v>
      </c>
      <c r="D88" s="12" t="s">
        <v>18</v>
      </c>
      <c r="E88" s="12" t="s">
        <v>18</v>
      </c>
      <c r="F88" s="12" t="e">
        <f>VLOOKUP(B88,'[2020年单位供养人员基本情况表 - 副本7.14.xlsx]Sheet2'!#REF!,3,0)</f>
        <v>#REF!</v>
      </c>
      <c r="G88" s="12" t="e">
        <f>VLOOKUP(B88,'[2020年单位供养人员基本情况表 - 副本7.14.xlsx]Sheet2'!#REF!,8,0)</f>
        <v>#REF!</v>
      </c>
      <c r="H88" s="12" t="e">
        <f>VLOOKUP(B88,'[2020年单位供养人员基本情况表 - 副本7.14.xlsx]Sheet2'!#REF!,9,0)</f>
        <v>#REF!</v>
      </c>
      <c r="I88" s="12" t="e">
        <f t="shared" si="6"/>
        <v>#REF!</v>
      </c>
      <c r="J88" s="35" t="e">
        <f t="shared" si="7"/>
        <v>#REF!</v>
      </c>
      <c r="K88" s="36">
        <v>8</v>
      </c>
      <c r="L88" s="35">
        <f>VLOOKUP(C88,'[1]预算单位统计5.6 '!A$1:K$65536,11,0)</f>
        <v>0</v>
      </c>
      <c r="M88" s="19"/>
      <c r="O88" s="7" t="str">
        <f>VLOOKUP(C88,'[1]预算单位统计5.6 '!A$1:O$65536,15,0)</f>
        <v>无食堂</v>
      </c>
    </row>
    <row r="89" ht="30.95" customHeight="1" spans="1:15">
      <c r="A89" s="12">
        <v>84</v>
      </c>
      <c r="B89" s="45" t="s">
        <v>182</v>
      </c>
      <c r="C89" s="46" t="s">
        <v>183</v>
      </c>
      <c r="D89" s="12" t="s">
        <v>18</v>
      </c>
      <c r="E89" s="12" t="s">
        <v>18</v>
      </c>
      <c r="F89" s="12">
        <v>75</v>
      </c>
      <c r="G89" s="12">
        <v>75</v>
      </c>
      <c r="H89" s="12">
        <v>0</v>
      </c>
      <c r="I89" s="12">
        <f t="shared" si="6"/>
        <v>30.75</v>
      </c>
      <c r="J89" s="35">
        <f t="shared" si="7"/>
        <v>4.6125</v>
      </c>
      <c r="K89" s="36">
        <v>85</v>
      </c>
      <c r="L89" s="35">
        <f>VLOOKUP(C89,'[1]预算单位统计5.6 '!A$1:K$65536,11,0)</f>
        <v>1.37</v>
      </c>
      <c r="M89" s="19" t="s">
        <v>176</v>
      </c>
      <c r="O89" s="7" t="str">
        <f>VLOOKUP(C89,'[1]预算单位统计5.6 '!A$1:O$65536,15,0)</f>
        <v>机关和二级单位共用食堂，食堂外包</v>
      </c>
    </row>
    <row r="90" ht="30.95" customHeight="1" spans="1:15">
      <c r="A90" s="12">
        <v>85</v>
      </c>
      <c r="B90" s="45" t="s">
        <v>184</v>
      </c>
      <c r="C90" s="46" t="s">
        <v>185</v>
      </c>
      <c r="D90" s="12" t="s">
        <v>18</v>
      </c>
      <c r="E90" s="12" t="s">
        <v>18</v>
      </c>
      <c r="F90" s="12" t="e">
        <f>VLOOKUP(B90,'[2020年单位供养人员基本情况表 - 副本7.14.xlsx]Sheet2'!#REF!,3,0)</f>
        <v>#REF!</v>
      </c>
      <c r="G90" s="12" t="e">
        <f>VLOOKUP(B90,'[2020年单位供养人员基本情况表 - 副本7.14.xlsx]Sheet2'!#REF!,8,0)</f>
        <v>#REF!</v>
      </c>
      <c r="H90" s="12" t="e">
        <f>VLOOKUP(B90,'[2020年单位供养人员基本情况表 - 副本7.14.xlsx]Sheet2'!#REF!,9,0)</f>
        <v>#REF!</v>
      </c>
      <c r="I90" s="12" t="e">
        <f t="shared" si="6"/>
        <v>#REF!</v>
      </c>
      <c r="J90" s="35" t="e">
        <f t="shared" si="7"/>
        <v>#REF!</v>
      </c>
      <c r="K90" s="36">
        <v>41</v>
      </c>
      <c r="L90" s="35">
        <f>VLOOKUP(C90,'[1]预算单位统计5.6 '!A$1:K$65536,11,0)</f>
        <v>1.1</v>
      </c>
      <c r="M90" s="19"/>
      <c r="O90" s="7" t="str">
        <f>VLOOKUP(C90,'[1]预算单位统计5.6 '!A$1:O$65536,15,0)</f>
        <v/>
      </c>
    </row>
    <row r="91" ht="30.95" customHeight="1" spans="1:15">
      <c r="A91" s="12">
        <v>86</v>
      </c>
      <c r="B91" s="45" t="s">
        <v>186</v>
      </c>
      <c r="C91" s="46" t="s">
        <v>187</v>
      </c>
      <c r="D91" s="12" t="s">
        <v>18</v>
      </c>
      <c r="E91" s="12" t="s">
        <v>18</v>
      </c>
      <c r="F91" s="12" t="e">
        <f>VLOOKUP(B91,'[2020年单位供养人员基本情况表 - 副本7.14.xlsx]Sheet2'!#REF!,3,0)</f>
        <v>#REF!</v>
      </c>
      <c r="G91" s="12" t="e">
        <f>VLOOKUP(B91,'[2020年单位供养人员基本情况表 - 副本7.14.xlsx]Sheet2'!#REF!,8,0)</f>
        <v>#REF!</v>
      </c>
      <c r="H91" s="12" t="e">
        <f>VLOOKUP(B91,'[2020年单位供养人员基本情况表 - 副本7.14.xlsx]Sheet2'!#REF!,9,0)</f>
        <v>#REF!</v>
      </c>
      <c r="I91" s="12">
        <v>14.95</v>
      </c>
      <c r="J91" s="35">
        <f t="shared" si="7"/>
        <v>2.2425</v>
      </c>
      <c r="K91" s="36">
        <v>66</v>
      </c>
      <c r="L91" s="35">
        <f>VLOOKUP(C91,'[1]预算单位统计5.6 '!A$1:K$65536,11,0)</f>
        <v>0</v>
      </c>
      <c r="M91" s="22"/>
      <c r="O91" s="7" t="str">
        <f>VLOOKUP(C91,'[1]预算单位统计5.6 '!A$1:O$65536,15,0)</f>
        <v/>
      </c>
    </row>
    <row r="92" s="3" customFormat="1" ht="30.95" customHeight="1" spans="1:15">
      <c r="A92" s="12">
        <v>87</v>
      </c>
      <c r="B92" s="47" t="s">
        <v>188</v>
      </c>
      <c r="C92" s="29" t="s">
        <v>189</v>
      </c>
      <c r="D92" s="48" t="s">
        <v>18</v>
      </c>
      <c r="E92" s="48" t="s">
        <v>18</v>
      </c>
      <c r="F92" s="12" t="e">
        <f>VLOOKUP(B92,'[2020年单位供养人员基本情况表 - 副本7.14.xlsx]Sheet2'!#REF!,3,0)</f>
        <v>#REF!</v>
      </c>
      <c r="G92" s="12" t="e">
        <f>VLOOKUP(B92,'[2020年单位供养人员基本情况表 - 副本7.14.xlsx]Sheet2'!#REF!,8,0)</f>
        <v>#REF!</v>
      </c>
      <c r="H92" s="12" t="e">
        <f>VLOOKUP(B92,'[2020年单位供养人员基本情况表 - 副本7.14.xlsx]Sheet2'!#REF!,9,0)</f>
        <v>#REF!</v>
      </c>
      <c r="I92" s="12" t="e">
        <f>(500*F92)/10000</f>
        <v>#REF!</v>
      </c>
      <c r="J92" s="35" t="e">
        <f t="shared" si="7"/>
        <v>#REF!</v>
      </c>
      <c r="K92" s="36">
        <v>14</v>
      </c>
      <c r="L92" s="35">
        <f>VLOOKUP(C92,'[1]预算单位统计5.6 '!A$1:K$65536,11,0)</f>
        <v>0</v>
      </c>
      <c r="M92" s="52"/>
      <c r="O92" s="7" t="str">
        <f>VLOOKUP(C92,'[1]预算单位统计5.6 '!A$1:O$65536,15,0)</f>
        <v>无食堂</v>
      </c>
    </row>
    <row r="93" ht="30.95" customHeight="1" spans="1:15">
      <c r="A93" s="12">
        <v>88</v>
      </c>
      <c r="B93" s="19" t="s">
        <v>190</v>
      </c>
      <c r="C93" s="20" t="s">
        <v>191</v>
      </c>
      <c r="D93" s="12" t="s">
        <v>18</v>
      </c>
      <c r="E93" s="12" t="s">
        <v>18</v>
      </c>
      <c r="F93" s="12" t="e">
        <f>VLOOKUP(B93,'[2020年单位供养人员基本情况表 - 副本7.14.xlsx]Sheet2'!#REF!,3,0)</f>
        <v>#REF!</v>
      </c>
      <c r="G93" s="12" t="e">
        <f>VLOOKUP(B93,'[2020年单位供养人员基本情况表 - 副本7.14.xlsx]Sheet2'!#REF!,8,0)</f>
        <v>#REF!</v>
      </c>
      <c r="H93" s="12" t="e">
        <f>VLOOKUP(B93,'[2020年单位供养人员基本情况表 - 副本7.14.xlsx]Sheet2'!#REF!,9,0)</f>
        <v>#REF!</v>
      </c>
      <c r="I93" s="12" t="e">
        <f>(500*F93)/10000</f>
        <v>#REF!</v>
      </c>
      <c r="J93" s="35" t="e">
        <f t="shared" si="7"/>
        <v>#REF!</v>
      </c>
      <c r="K93" s="36">
        <v>116</v>
      </c>
      <c r="L93" s="35">
        <f>VLOOKUP(C93,'[1]预算单位统计5.6 '!A$1:K$65536,11,0)</f>
        <v>0</v>
      </c>
      <c r="M93" s="19"/>
      <c r="O93" s="7" t="str">
        <f>VLOOKUP(C93,'[1]预算单位统计5.6 '!A$1:O$65536,15,0)</f>
        <v>无食堂</v>
      </c>
    </row>
    <row r="94" s="4" customFormat="1" ht="30.95" customHeight="1" spans="1:15">
      <c r="A94" s="12">
        <v>89</v>
      </c>
      <c r="B94" s="19" t="s">
        <v>192</v>
      </c>
      <c r="C94" s="20" t="s">
        <v>193</v>
      </c>
      <c r="D94" s="12" t="s">
        <v>18</v>
      </c>
      <c r="E94" s="12" t="s">
        <v>18</v>
      </c>
      <c r="F94" s="12" t="e">
        <f>VLOOKUP(B94,'[2020年单位供养人员基本情况表 - 副本7.14.xlsx]Sheet2'!#REF!,3,0)</f>
        <v>#REF!</v>
      </c>
      <c r="G94" s="12" t="e">
        <f>VLOOKUP(B94,'[2020年单位供养人员基本情况表 - 副本7.14.xlsx]Sheet2'!#REF!,8,0)</f>
        <v>#REF!</v>
      </c>
      <c r="H94" s="12" t="e">
        <f>VLOOKUP(B94,'[2020年单位供养人员基本情况表 - 副本7.14.xlsx]Sheet2'!#REF!,9,0)</f>
        <v>#REF!</v>
      </c>
      <c r="I94" s="12" t="e">
        <f t="shared" ref="I94:I101" si="8">(4100*F94)/10000</f>
        <v>#REF!</v>
      </c>
      <c r="J94" s="35" t="e">
        <f t="shared" si="7"/>
        <v>#REF!</v>
      </c>
      <c r="K94" s="36">
        <v>59</v>
      </c>
      <c r="L94" s="35">
        <f>VLOOKUP(C94,'[1]预算单位统计5.6 '!A$1:K$65536,11,0)</f>
        <v>0.14</v>
      </c>
      <c r="M94" s="56"/>
      <c r="O94" s="7" t="str">
        <f>VLOOKUP(C94,'[1]预算单位统计5.6 '!A$1:O$65536,15,0)</f>
        <v>无食堂，共用黄石市住房建设管理局食堂</v>
      </c>
    </row>
    <row r="95" ht="30.95" customHeight="1" spans="1:15">
      <c r="A95" s="12">
        <v>90</v>
      </c>
      <c r="B95" s="19" t="s">
        <v>194</v>
      </c>
      <c r="C95" s="29" t="s">
        <v>195</v>
      </c>
      <c r="D95" s="12" t="s">
        <v>18</v>
      </c>
      <c r="E95" s="12" t="s">
        <v>18</v>
      </c>
      <c r="F95" s="12">
        <v>15</v>
      </c>
      <c r="G95" s="12">
        <v>15</v>
      </c>
      <c r="H95" s="12" t="e">
        <f>VLOOKUP(B95,'[2020年单位供养人员基本情况表 - 副本7.14.xlsx]Sheet2'!#REF!,9,0)</f>
        <v>#REF!</v>
      </c>
      <c r="I95" s="12">
        <f t="shared" si="8"/>
        <v>6.15</v>
      </c>
      <c r="J95" s="35">
        <f t="shared" si="7"/>
        <v>0.9225</v>
      </c>
      <c r="K95" s="36">
        <v>15</v>
      </c>
      <c r="L95" s="35">
        <f>VLOOKUP(C95,'[1]预算单位统计5.6 '!A$1:K$65536,11,0)</f>
        <v>0</v>
      </c>
      <c r="M95" s="19"/>
      <c r="O95" s="7" t="str">
        <f>VLOOKUP(C95,'[1]预算单位统计5.6 '!A$1:O$65536,15,0)</f>
        <v>无食堂</v>
      </c>
    </row>
    <row r="96" ht="30.95" customHeight="1" spans="1:15">
      <c r="A96" s="12">
        <v>91</v>
      </c>
      <c r="B96" s="19" t="s">
        <v>196</v>
      </c>
      <c r="C96" s="29" t="s">
        <v>197</v>
      </c>
      <c r="D96" s="12" t="s">
        <v>18</v>
      </c>
      <c r="E96" s="12" t="s">
        <v>18</v>
      </c>
      <c r="F96" s="12" t="e">
        <f>VLOOKUP(B96,'[2020年单位供养人员基本情况表 - 副本7.14.xlsx]Sheet2'!#REF!,3,0)</f>
        <v>#REF!</v>
      </c>
      <c r="G96" s="12" t="e">
        <f>VLOOKUP(B96,'[2020年单位供养人员基本情况表 - 副本7.14.xlsx]Sheet2'!#REF!,8,0)</f>
        <v>#REF!</v>
      </c>
      <c r="H96" s="12" t="e">
        <f>VLOOKUP(B96,'[2020年单位供养人员基本情况表 - 副本7.14.xlsx]Sheet2'!#REF!,9,0)</f>
        <v>#REF!</v>
      </c>
      <c r="I96" s="12" t="e">
        <f t="shared" si="8"/>
        <v>#REF!</v>
      </c>
      <c r="J96" s="35" t="e">
        <f t="shared" si="7"/>
        <v>#REF!</v>
      </c>
      <c r="K96" s="36">
        <v>9</v>
      </c>
      <c r="L96" s="35">
        <f>VLOOKUP(C96,'[1]预算单位统计5.6 '!A$1:K$65536,11,0)</f>
        <v>0</v>
      </c>
      <c r="M96" s="19"/>
      <c r="O96" s="7" t="str">
        <f>VLOOKUP(C96,'[1]预算单位统计5.6 '!A$1:O$65536,15,0)</f>
        <v/>
      </c>
    </row>
    <row r="97" ht="30.95" customHeight="1" spans="1:15">
      <c r="A97" s="12">
        <v>92</v>
      </c>
      <c r="B97" s="19" t="s">
        <v>198</v>
      </c>
      <c r="C97" s="29" t="s">
        <v>199</v>
      </c>
      <c r="D97" s="12" t="s">
        <v>18</v>
      </c>
      <c r="E97" s="12" t="s">
        <v>18</v>
      </c>
      <c r="F97" s="12" t="e">
        <f>VLOOKUP(B97,'[2020年单位供养人员基本情况表 - 副本7.14.xlsx]Sheet2'!#REF!,3,0)</f>
        <v>#REF!</v>
      </c>
      <c r="G97" s="12" t="e">
        <f>VLOOKUP(B97,'[2020年单位供养人员基本情况表 - 副本7.14.xlsx]Sheet2'!#REF!,8,0)</f>
        <v>#REF!</v>
      </c>
      <c r="H97" s="12" t="e">
        <f>VLOOKUP(B97,'[2020年单位供养人员基本情况表 - 副本7.14.xlsx]Sheet2'!#REF!,9,0)</f>
        <v>#REF!</v>
      </c>
      <c r="I97" s="12" t="e">
        <f t="shared" si="8"/>
        <v>#REF!</v>
      </c>
      <c r="J97" s="35" t="e">
        <f t="shared" si="7"/>
        <v>#REF!</v>
      </c>
      <c r="K97" s="36">
        <v>46</v>
      </c>
      <c r="L97" s="35">
        <f>VLOOKUP(C97,'[1]预算单位统计5.6 '!A$1:K$65536,11,0)</f>
        <v>0.33</v>
      </c>
      <c r="M97" s="19"/>
      <c r="O97" s="7" t="str">
        <f>VLOOKUP(C97,'[1]预算单位统计5.6 '!A$1:O$65536,15,0)</f>
        <v/>
      </c>
    </row>
    <row r="98" ht="30.95" customHeight="1" spans="1:15">
      <c r="A98" s="12">
        <v>93</v>
      </c>
      <c r="B98" s="19" t="s">
        <v>200</v>
      </c>
      <c r="C98" s="29" t="s">
        <v>201</v>
      </c>
      <c r="D98" s="12" t="s">
        <v>18</v>
      </c>
      <c r="E98" s="12" t="s">
        <v>18</v>
      </c>
      <c r="F98" s="12" t="e">
        <f>VLOOKUP(B98,'[2020年单位供养人员基本情况表 - 副本7.14.xlsx]Sheet2'!#REF!,3,0)</f>
        <v>#REF!</v>
      </c>
      <c r="G98" s="12" t="e">
        <f>VLOOKUP(B98,'[2020年单位供养人员基本情况表 - 副本7.14.xlsx]Sheet2'!#REF!,8,0)</f>
        <v>#REF!</v>
      </c>
      <c r="H98" s="12" t="e">
        <f>VLOOKUP(B98,'[2020年单位供养人员基本情况表 - 副本7.14.xlsx]Sheet2'!#REF!,9,0)</f>
        <v>#REF!</v>
      </c>
      <c r="I98" s="12" t="e">
        <f t="shared" si="8"/>
        <v>#REF!</v>
      </c>
      <c r="J98" s="35" t="e">
        <f t="shared" si="7"/>
        <v>#REF!</v>
      </c>
      <c r="K98" s="36">
        <v>36</v>
      </c>
      <c r="L98" s="35">
        <f>VLOOKUP(C98,'[1]预算单位统计5.6 '!A$1:K$65536,11,0)</f>
        <v>1.1</v>
      </c>
      <c r="M98" s="19"/>
      <c r="O98" s="7" t="str">
        <f>VLOOKUP(C98,'[1]预算单位统计5.6 '!A$1:O$65536,15,0)</f>
        <v/>
      </c>
    </row>
    <row r="99" ht="42.95" customHeight="1" spans="1:15">
      <c r="A99" s="12">
        <v>94</v>
      </c>
      <c r="B99" s="19" t="s">
        <v>202</v>
      </c>
      <c r="C99" s="29" t="s">
        <v>203</v>
      </c>
      <c r="D99" s="12" t="s">
        <v>18</v>
      </c>
      <c r="E99" s="12" t="s">
        <v>18</v>
      </c>
      <c r="F99" s="12">
        <v>261</v>
      </c>
      <c r="G99" s="12">
        <v>228</v>
      </c>
      <c r="H99" s="12">
        <v>33</v>
      </c>
      <c r="I99" s="12">
        <f t="shared" si="8"/>
        <v>107.01</v>
      </c>
      <c r="J99" s="35">
        <f t="shared" si="7"/>
        <v>16.0515</v>
      </c>
      <c r="K99" s="36">
        <v>165</v>
      </c>
      <c r="L99" s="35">
        <f>VLOOKUP(C99,'[1]预算单位统计5.6 '!A$1:K$65536,11,0)</f>
        <v>0.64</v>
      </c>
      <c r="M99" s="19" t="s">
        <v>176</v>
      </c>
      <c r="O99" s="7" t="str">
        <f>VLOOKUP(C99,'[1]预算单位统计5.6 '!A$1:O$65536,15,0)</f>
        <v/>
      </c>
    </row>
    <row r="100" ht="30.95" customHeight="1" spans="1:15">
      <c r="A100" s="12">
        <v>95</v>
      </c>
      <c r="B100" s="19" t="s">
        <v>204</v>
      </c>
      <c r="C100" s="29" t="s">
        <v>205</v>
      </c>
      <c r="D100" s="12" t="s">
        <v>18</v>
      </c>
      <c r="E100" s="12" t="s">
        <v>18</v>
      </c>
      <c r="F100" s="12">
        <v>50</v>
      </c>
      <c r="G100" s="12">
        <v>50</v>
      </c>
      <c r="H100" s="12">
        <v>0</v>
      </c>
      <c r="I100" s="12">
        <f t="shared" si="8"/>
        <v>20.5</v>
      </c>
      <c r="J100" s="35">
        <v>1.94</v>
      </c>
      <c r="K100" s="36">
        <v>60</v>
      </c>
      <c r="L100" s="35">
        <f>VLOOKUP(C100,'[1]预算单位统计5.6 '!A$1:K$65536,11,0)</f>
        <v>1.25</v>
      </c>
      <c r="M100" s="19"/>
      <c r="O100" s="7" t="str">
        <f>VLOOKUP(C100,'[1]预算单位统计5.6 '!A$1:O$65536,15,0)</f>
        <v/>
      </c>
    </row>
    <row r="101" ht="30.95" customHeight="1" spans="1:15">
      <c r="A101" s="12">
        <v>96</v>
      </c>
      <c r="B101" s="19" t="s">
        <v>206</v>
      </c>
      <c r="C101" s="29" t="s">
        <v>207</v>
      </c>
      <c r="D101" s="12" t="s">
        <v>18</v>
      </c>
      <c r="E101" s="12" t="s">
        <v>18</v>
      </c>
      <c r="F101" s="12" t="e">
        <f>VLOOKUP(B101,'[2020年单位供养人员基本情况表 - 副本7.14.xlsx]Sheet2'!#REF!,3,0)</f>
        <v>#REF!</v>
      </c>
      <c r="G101" s="12" t="e">
        <f>VLOOKUP(B101,'[2020年单位供养人员基本情况表 - 副本7.14.xlsx]Sheet2'!#REF!,8,0)</f>
        <v>#REF!</v>
      </c>
      <c r="H101" s="12" t="e">
        <f>VLOOKUP(B101,'[2020年单位供养人员基本情况表 - 副本7.14.xlsx]Sheet2'!#REF!,9,0)</f>
        <v>#REF!</v>
      </c>
      <c r="I101" s="12" t="e">
        <f t="shared" si="8"/>
        <v>#REF!</v>
      </c>
      <c r="J101" s="35" t="e">
        <f t="shared" ref="J101:J111" si="9">I101*0.15</f>
        <v>#REF!</v>
      </c>
      <c r="K101" s="36">
        <v>21</v>
      </c>
      <c r="L101" s="35">
        <f>VLOOKUP(C101,'[1]预算单位统计5.6 '!A$1:K$65536,11,0)</f>
        <v>0.23</v>
      </c>
      <c r="M101" s="19"/>
      <c r="O101" s="7" t="str">
        <f>VLOOKUP(C101,'[1]预算单位统计5.6 '!A$1:O$65536,15,0)</f>
        <v/>
      </c>
    </row>
    <row r="102" ht="30.95" customHeight="1" spans="1:15">
      <c r="A102" s="12">
        <v>97</v>
      </c>
      <c r="B102" s="19" t="s">
        <v>208</v>
      </c>
      <c r="C102" s="29" t="s">
        <v>209</v>
      </c>
      <c r="D102" s="12" t="s">
        <v>18</v>
      </c>
      <c r="E102" s="12" t="s">
        <v>18</v>
      </c>
      <c r="F102" s="12" t="e">
        <f>VLOOKUP(B102,'[2020年单位供养人员基本情况表 - 副本7.14.xlsx]Sheet2'!#REF!,3,0)</f>
        <v>#REF!</v>
      </c>
      <c r="G102" s="12" t="e">
        <f>VLOOKUP(B102,'[2020年单位供养人员基本情况表 - 副本7.14.xlsx]Sheet2'!#REF!,8,0)</f>
        <v>#REF!</v>
      </c>
      <c r="H102" s="12" t="e">
        <f>VLOOKUP(B102,'[2020年单位供养人员基本情况表 - 副本7.14.xlsx]Sheet2'!#REF!,9,0)</f>
        <v>#REF!</v>
      </c>
      <c r="I102" s="12">
        <v>0.3</v>
      </c>
      <c r="J102" s="35">
        <f t="shared" si="9"/>
        <v>0.045</v>
      </c>
      <c r="K102" s="36">
        <v>4</v>
      </c>
      <c r="L102" s="35">
        <f>VLOOKUP(C102,'[1]预算单位统计5.6 '!A$1:K$65536,11,0)</f>
        <v>0.82</v>
      </c>
      <c r="M102" s="19" t="s">
        <v>210</v>
      </c>
      <c r="O102" s="7" t="str">
        <f>VLOOKUP(C102,'[1]预算单位统计5.6 '!A$1:O$65536,15,0)</f>
        <v>无食堂</v>
      </c>
    </row>
    <row r="103" ht="30.95" customHeight="1" spans="1:15">
      <c r="A103" s="12">
        <v>98</v>
      </c>
      <c r="B103" s="19" t="s">
        <v>211</v>
      </c>
      <c r="C103" s="49" t="s">
        <v>212</v>
      </c>
      <c r="D103" s="12" t="s">
        <v>18</v>
      </c>
      <c r="E103" s="12" t="s">
        <v>18</v>
      </c>
      <c r="F103" s="12">
        <v>19</v>
      </c>
      <c r="G103" s="12">
        <v>13</v>
      </c>
      <c r="H103" s="12">
        <v>6</v>
      </c>
      <c r="I103" s="12">
        <v>7.49</v>
      </c>
      <c r="J103" s="35">
        <v>1.13</v>
      </c>
      <c r="K103" s="36">
        <v>13</v>
      </c>
      <c r="L103" s="35">
        <f>VLOOKUP(C103,'[1]预算单位统计5.6 '!A$1:K$65536,11,0)</f>
        <v>0.34</v>
      </c>
      <c r="M103" s="19"/>
      <c r="O103" s="7" t="str">
        <f>VLOOKUP(C103,'[1]预算单位统计5.6 '!A$1:O$65536,15,0)</f>
        <v>无食堂</v>
      </c>
    </row>
    <row r="104" s="1" customFormat="1" ht="30.95" customHeight="1" spans="1:15">
      <c r="A104" s="12">
        <v>99</v>
      </c>
      <c r="B104" s="40" t="s">
        <v>213</v>
      </c>
      <c r="C104" s="49" t="s">
        <v>214</v>
      </c>
      <c r="D104" s="41" t="s">
        <v>18</v>
      </c>
      <c r="E104" s="41" t="s">
        <v>18</v>
      </c>
      <c r="F104" s="13">
        <v>19</v>
      </c>
      <c r="G104" s="12">
        <v>9</v>
      </c>
      <c r="H104" s="12">
        <v>10</v>
      </c>
      <c r="I104" s="12">
        <v>7.29</v>
      </c>
      <c r="J104" s="35">
        <v>1.1</v>
      </c>
      <c r="K104" s="36">
        <v>9</v>
      </c>
      <c r="L104" s="35">
        <f>VLOOKUP(C104,'[1]预算单位统计5.6 '!A$1:K$65536,11,0)</f>
        <v>0</v>
      </c>
      <c r="M104" s="22" t="s">
        <v>215</v>
      </c>
      <c r="O104" s="7" t="str">
        <f>VLOOKUP(C104,'[1]预算单位统计5.6 '!A$1:O$65536,15,0)</f>
        <v/>
      </c>
    </row>
    <row r="105" ht="30.95" customHeight="1" spans="1:15">
      <c r="A105" s="12">
        <v>100</v>
      </c>
      <c r="B105" s="19" t="s">
        <v>216</v>
      </c>
      <c r="C105" s="49" t="s">
        <v>217</v>
      </c>
      <c r="D105" s="12" t="s">
        <v>18</v>
      </c>
      <c r="E105" s="12" t="s">
        <v>18</v>
      </c>
      <c r="F105" s="12" t="e">
        <f>VLOOKUP(B105,'[2020年单位供养人员基本情况表 - 副本7.14.xlsx]Sheet2'!#REF!,3,0)</f>
        <v>#REF!</v>
      </c>
      <c r="G105" s="12" t="e">
        <f>VLOOKUP(B105,'[2020年单位供养人员基本情况表 - 副本7.14.xlsx]Sheet2'!#REF!,8,0)</f>
        <v>#REF!</v>
      </c>
      <c r="H105" s="12" t="e">
        <f>VLOOKUP(B105,'[2020年单位供养人员基本情况表 - 副本7.14.xlsx]Sheet2'!#REF!,9,0)</f>
        <v>#REF!</v>
      </c>
      <c r="I105" s="12" t="e">
        <f t="shared" ref="I105:I111" si="10">(4100*F105)/10000</f>
        <v>#REF!</v>
      </c>
      <c r="J105" s="35" t="e">
        <f t="shared" si="9"/>
        <v>#REF!</v>
      </c>
      <c r="K105" s="36">
        <v>43</v>
      </c>
      <c r="L105" s="35">
        <f>VLOOKUP(C105,'[1]预算单位统计5.6 '!A$1:K$65536,11,0)</f>
        <v>0.96</v>
      </c>
      <c r="M105" s="19"/>
      <c r="O105" s="7" t="str">
        <f>VLOOKUP(C105,'[1]预算单位统计5.6 '!A$1:O$65536,15,0)</f>
        <v>无食堂</v>
      </c>
    </row>
    <row r="106" ht="30.95" customHeight="1" spans="1:15">
      <c r="A106" s="12">
        <v>101</v>
      </c>
      <c r="B106" s="19" t="s">
        <v>218</v>
      </c>
      <c r="C106" s="49" t="s">
        <v>219</v>
      </c>
      <c r="D106" s="12" t="s">
        <v>18</v>
      </c>
      <c r="E106" s="12" t="s">
        <v>18</v>
      </c>
      <c r="F106" s="12" t="e">
        <f>VLOOKUP(B106,'[2020年单位供养人员基本情况表 - 副本7.14.xlsx]Sheet2'!#REF!,3,0)</f>
        <v>#REF!</v>
      </c>
      <c r="G106" s="12" t="e">
        <f>VLOOKUP(B106,'[2020年单位供养人员基本情况表 - 副本7.14.xlsx]Sheet2'!#REF!,8,0)</f>
        <v>#REF!</v>
      </c>
      <c r="H106" s="12" t="e">
        <f>VLOOKUP(B106,'[2020年单位供养人员基本情况表 - 副本7.14.xlsx]Sheet2'!#REF!,9,0)</f>
        <v>#REF!</v>
      </c>
      <c r="I106" s="12" t="e">
        <f t="shared" si="10"/>
        <v>#REF!</v>
      </c>
      <c r="J106" s="35" t="e">
        <f t="shared" si="9"/>
        <v>#REF!</v>
      </c>
      <c r="K106" s="36">
        <v>4</v>
      </c>
      <c r="L106" s="35">
        <f>VLOOKUP(C106,'[1]预算单位统计5.6 '!A$1:K$65536,11,0)</f>
        <v>0.14</v>
      </c>
      <c r="M106" s="19"/>
      <c r="O106" s="7" t="str">
        <f>VLOOKUP(C106,'[1]预算单位统计5.6 '!A$1:O$65536,15,0)</f>
        <v>无食堂</v>
      </c>
    </row>
    <row r="107" ht="30.95" customHeight="1" spans="1:15">
      <c r="A107" s="12">
        <v>102</v>
      </c>
      <c r="B107" s="19" t="s">
        <v>220</v>
      </c>
      <c r="C107" s="50" t="s">
        <v>221</v>
      </c>
      <c r="D107" s="12" t="s">
        <v>18</v>
      </c>
      <c r="E107" s="12" t="s">
        <v>18</v>
      </c>
      <c r="F107" s="12" t="e">
        <f>VLOOKUP(B107,'[2020年单位供养人员基本情况表 - 副本7.14.xlsx]Sheet2'!#REF!,3,0)</f>
        <v>#REF!</v>
      </c>
      <c r="G107" s="12" t="e">
        <f>VLOOKUP(B107,'[2020年单位供养人员基本情况表 - 副本7.14.xlsx]Sheet2'!#REF!,8,0)</f>
        <v>#REF!</v>
      </c>
      <c r="H107" s="12" t="e">
        <f>VLOOKUP(B107,'[2020年单位供养人员基本情况表 - 副本7.14.xlsx]Sheet2'!#REF!,9,0)</f>
        <v>#REF!</v>
      </c>
      <c r="I107" s="12">
        <v>25.59</v>
      </c>
      <c r="J107" s="35">
        <f t="shared" si="9"/>
        <v>3.8385</v>
      </c>
      <c r="K107" s="36">
        <v>15</v>
      </c>
      <c r="L107" s="35">
        <f>VLOOKUP(C107,'[1]预算单位统计5.6 '!A$1:K$65536,11,0)</f>
        <v>0</v>
      </c>
      <c r="M107" s="19"/>
      <c r="O107" s="7" t="str">
        <f>VLOOKUP(C107,'[1]预算单位统计5.6 '!A$1:O$65536,15,0)</f>
        <v/>
      </c>
    </row>
    <row r="108" ht="30.95" customHeight="1" spans="1:15">
      <c r="A108" s="12">
        <v>103</v>
      </c>
      <c r="B108" s="19" t="s">
        <v>222</v>
      </c>
      <c r="C108" s="50" t="s">
        <v>223</v>
      </c>
      <c r="D108" s="12" t="s">
        <v>18</v>
      </c>
      <c r="E108" s="12" t="s">
        <v>18</v>
      </c>
      <c r="F108" s="12" t="e">
        <f>VLOOKUP(B108,'[2020年单位供养人员基本情况表 - 副本7.14.xlsx]Sheet2'!#REF!,3,0)</f>
        <v>#REF!</v>
      </c>
      <c r="G108" s="12" t="e">
        <f>VLOOKUP(B108,'[2020年单位供养人员基本情况表 - 副本7.14.xlsx]Sheet2'!#REF!,8,0)</f>
        <v>#REF!</v>
      </c>
      <c r="H108" s="12" t="e">
        <f>VLOOKUP(B108,'[2020年单位供养人员基本情况表 - 副本7.14.xlsx]Sheet2'!#REF!,9,0)</f>
        <v>#REF!</v>
      </c>
      <c r="I108" s="12" t="e">
        <f t="shared" si="10"/>
        <v>#REF!</v>
      </c>
      <c r="J108" s="35" t="e">
        <f t="shared" si="9"/>
        <v>#REF!</v>
      </c>
      <c r="K108" s="36">
        <v>22</v>
      </c>
      <c r="L108" s="35">
        <f>VLOOKUP(C108,'[1]预算单位统计5.6 '!A$1:K$65536,11,0)</f>
        <v>0</v>
      </c>
      <c r="M108" s="19"/>
      <c r="O108" s="7" t="str">
        <f>VLOOKUP(C108,'[1]预算单位统计5.6 '!A$1:O$65536,15,0)</f>
        <v/>
      </c>
    </row>
    <row r="109" ht="30.95" customHeight="1" spans="1:15">
      <c r="A109" s="12">
        <v>104</v>
      </c>
      <c r="B109" s="45" t="s">
        <v>224</v>
      </c>
      <c r="C109" s="51" t="s">
        <v>225</v>
      </c>
      <c r="D109" s="12" t="s">
        <v>18</v>
      </c>
      <c r="E109" s="12" t="s">
        <v>18</v>
      </c>
      <c r="F109" s="12" t="e">
        <f>VLOOKUP(B109,'[2020年单位供养人员基本情况表 - 副本7.14.xlsx]Sheet2'!#REF!,3,0)</f>
        <v>#REF!</v>
      </c>
      <c r="G109" s="12" t="e">
        <f>VLOOKUP(B109,'[2020年单位供养人员基本情况表 - 副本7.14.xlsx]Sheet2'!#REF!,8,0)</f>
        <v>#REF!</v>
      </c>
      <c r="H109" s="12" t="e">
        <f>VLOOKUP(B109,'[2020年单位供养人员基本情况表 - 副本7.14.xlsx]Sheet2'!#REF!,9,0)</f>
        <v>#REF!</v>
      </c>
      <c r="I109" s="12" t="e">
        <f t="shared" si="10"/>
        <v>#REF!</v>
      </c>
      <c r="J109" s="35" t="e">
        <f t="shared" si="9"/>
        <v>#REF!</v>
      </c>
      <c r="K109" s="36">
        <v>5</v>
      </c>
      <c r="L109" s="35">
        <f>VLOOKUP(C109,'[1]预算单位统计5.6 '!A$1:K$65536,11,0)</f>
        <v>0</v>
      </c>
      <c r="M109" s="19"/>
      <c r="O109" s="7" t="str">
        <f>VLOOKUP(C109,'[1]预算单位统计5.6 '!A$1:O$65536,15,0)</f>
        <v/>
      </c>
    </row>
    <row r="110" s="1" customFormat="1" ht="30.95" customHeight="1" spans="1:15">
      <c r="A110" s="12">
        <v>105</v>
      </c>
      <c r="B110" s="45" t="s">
        <v>226</v>
      </c>
      <c r="C110" s="49" t="s">
        <v>227</v>
      </c>
      <c r="D110" s="41" t="s">
        <v>18</v>
      </c>
      <c r="E110" s="41" t="s">
        <v>18</v>
      </c>
      <c r="F110" s="13">
        <v>115</v>
      </c>
      <c r="G110" s="12">
        <v>115</v>
      </c>
      <c r="H110" s="12">
        <v>0</v>
      </c>
      <c r="I110" s="12">
        <f t="shared" si="10"/>
        <v>47.15</v>
      </c>
      <c r="J110" s="35">
        <f t="shared" si="9"/>
        <v>7.0725</v>
      </c>
      <c r="K110" s="36">
        <v>119</v>
      </c>
      <c r="L110" s="35">
        <f>VLOOKUP(C110,'[1]预算单位统计5.6 '!A$1:K$65536,11,0)</f>
        <v>0</v>
      </c>
      <c r="M110" s="39"/>
      <c r="O110" s="7" t="str">
        <f>VLOOKUP(C110,'[1]预算单位统计5.6 '!A$1:O$65536,15,0)</f>
        <v>年度农副产品采购额包含了住院病人伙食费（虚报）</v>
      </c>
    </row>
    <row r="111" ht="30.95" customHeight="1" spans="1:15">
      <c r="A111" s="12">
        <v>106</v>
      </c>
      <c r="B111" s="45" t="s">
        <v>228</v>
      </c>
      <c r="C111" s="51" t="s">
        <v>229</v>
      </c>
      <c r="D111" s="12" t="s">
        <v>18</v>
      </c>
      <c r="E111" s="12" t="s">
        <v>18</v>
      </c>
      <c r="F111" s="12" t="e">
        <f>VLOOKUP(B111,'[2020年单位供养人员基本情况表 - 副本7.14.xlsx]Sheet2'!#REF!,3,0)</f>
        <v>#REF!</v>
      </c>
      <c r="G111" s="12" t="e">
        <f>VLOOKUP(B111,'[2020年单位供养人员基本情况表 - 副本7.14.xlsx]Sheet2'!#REF!,8,0)</f>
        <v>#REF!</v>
      </c>
      <c r="H111" s="12" t="e">
        <f>VLOOKUP(B111,'[2020年单位供养人员基本情况表 - 副本7.14.xlsx]Sheet2'!#REF!,9,0)</f>
        <v>#REF!</v>
      </c>
      <c r="I111" s="12" t="e">
        <f t="shared" si="10"/>
        <v>#REF!</v>
      </c>
      <c r="J111" s="35" t="e">
        <f t="shared" si="9"/>
        <v>#REF!</v>
      </c>
      <c r="K111" s="36">
        <v>18</v>
      </c>
      <c r="L111" s="35">
        <f>VLOOKUP(C111,'[1]预算单位统计5.6 '!A$1:K$65536,11,0)</f>
        <v>0</v>
      </c>
      <c r="M111" s="19"/>
      <c r="O111" s="7" t="str">
        <f>VLOOKUP(C111,'[1]预算单位统计5.6 '!A$1:O$65536,15,0)</f>
        <v/>
      </c>
    </row>
    <row r="112" ht="42" customHeight="1" spans="1:15">
      <c r="A112" s="12">
        <v>107</v>
      </c>
      <c r="B112" s="19" t="s">
        <v>230</v>
      </c>
      <c r="C112" s="20" t="s">
        <v>231</v>
      </c>
      <c r="D112" s="12" t="s">
        <v>18</v>
      </c>
      <c r="E112" s="12" t="s">
        <v>18</v>
      </c>
      <c r="F112" s="12" t="e">
        <f>VLOOKUP(B112,'[2020年单位供养人员基本情况表 - 副本7.14.xlsx]Sheet2'!#REF!,3,0)</f>
        <v>#REF!</v>
      </c>
      <c r="G112" s="12" t="e">
        <f>VLOOKUP(B112,'[2020年单位供养人员基本情况表 - 副本7.14.xlsx]Sheet2'!#REF!,8,0)</f>
        <v>#REF!</v>
      </c>
      <c r="H112" s="12" t="e">
        <f>VLOOKUP(B112,'[2020年单位供养人员基本情况表 - 副本7.14.xlsx]Sheet2'!#REF!,9,0)</f>
        <v>#REF!</v>
      </c>
      <c r="I112" s="12">
        <v>33.54</v>
      </c>
      <c r="J112" s="35">
        <v>5</v>
      </c>
      <c r="K112" s="36">
        <v>56</v>
      </c>
      <c r="L112" s="35">
        <f>VLOOKUP(C112,'[1]预算单位统计5.6 '!A$1:K$65536,11,0)</f>
        <v>8.31</v>
      </c>
      <c r="M112" s="22"/>
      <c r="O112" s="7" t="str">
        <f>VLOOKUP(C112,'[1]预算单位统计5.6 '!A$1:O$65536,15,0)</f>
        <v/>
      </c>
    </row>
    <row r="113" ht="30.95" customHeight="1" spans="1:15">
      <c r="A113" s="12">
        <v>108</v>
      </c>
      <c r="B113" s="19" t="s">
        <v>232</v>
      </c>
      <c r="C113" s="20" t="s">
        <v>233</v>
      </c>
      <c r="D113" s="12" t="s">
        <v>18</v>
      </c>
      <c r="E113" s="12" t="s">
        <v>18</v>
      </c>
      <c r="F113" s="12">
        <v>69</v>
      </c>
      <c r="G113" s="12">
        <v>48</v>
      </c>
      <c r="H113" s="12">
        <v>21</v>
      </c>
      <c r="I113" s="12">
        <v>3.45</v>
      </c>
      <c r="J113" s="35">
        <f t="shared" ref="J113:J121" si="11">I113*0.15</f>
        <v>0.5175</v>
      </c>
      <c r="K113" s="36">
        <v>48</v>
      </c>
      <c r="L113" s="35">
        <f>VLOOKUP(C113,'[1]预算单位统计5.6 '!A$1:K$65536,11,0)</f>
        <v>0</v>
      </c>
      <c r="M113" s="22" t="s">
        <v>234</v>
      </c>
      <c r="O113" s="7" t="str">
        <f>VLOOKUP(C113,'[1]预算单位统计5.6 '!A$1:O$65536,15,0)</f>
        <v>无食堂</v>
      </c>
    </row>
    <row r="114" ht="30.95" customHeight="1" spans="1:15">
      <c r="A114" s="12">
        <v>109</v>
      </c>
      <c r="B114" s="19" t="s">
        <v>235</v>
      </c>
      <c r="C114" s="20" t="s">
        <v>236</v>
      </c>
      <c r="D114" s="12" t="s">
        <v>18</v>
      </c>
      <c r="E114" s="12" t="s">
        <v>18</v>
      </c>
      <c r="F114" s="12" t="e">
        <f>VLOOKUP(B114,'[2020年单位供养人员基本情况表 - 副本7.14.xlsx]Sheet2'!#REF!,3,0)</f>
        <v>#REF!</v>
      </c>
      <c r="G114" s="12" t="e">
        <f>VLOOKUP(B114,'[2020年单位供养人员基本情况表 - 副本7.14.xlsx]Sheet2'!#REF!,8,0)</f>
        <v>#REF!</v>
      </c>
      <c r="H114" s="12" t="e">
        <f>VLOOKUP(B114,'[2020年单位供养人员基本情况表 - 副本7.14.xlsx]Sheet2'!#REF!,9,0)</f>
        <v>#REF!</v>
      </c>
      <c r="I114" s="12">
        <v>16.83</v>
      </c>
      <c r="J114" s="35">
        <f t="shared" si="11"/>
        <v>2.5245</v>
      </c>
      <c r="K114" s="36">
        <v>27</v>
      </c>
      <c r="L114" s="35">
        <f>VLOOKUP(C114,'[1]预算单位统计5.6 '!A$1:K$65536,11,0)</f>
        <v>2.69</v>
      </c>
      <c r="M114" s="19" t="s">
        <v>237</v>
      </c>
      <c r="O114" s="7" t="str">
        <f>VLOOKUP(C114,'[1]预算单位统计5.6 '!A$1:O$65536,15,0)</f>
        <v>无食堂</v>
      </c>
    </row>
    <row r="115" ht="30.95" customHeight="1" spans="1:15">
      <c r="A115" s="12">
        <v>110</v>
      </c>
      <c r="B115" s="19" t="s">
        <v>238</v>
      </c>
      <c r="C115" s="20" t="s">
        <v>239</v>
      </c>
      <c r="D115" s="12" t="s">
        <v>18</v>
      </c>
      <c r="E115" s="12" t="s">
        <v>18</v>
      </c>
      <c r="F115" s="12" t="e">
        <f>VLOOKUP(B115,'[2020年单位供养人员基本情况表 - 副本7.14.xlsx]Sheet2'!#REF!,3,0)</f>
        <v>#REF!</v>
      </c>
      <c r="G115" s="12" t="e">
        <f>VLOOKUP(B115,'[2020年单位供养人员基本情况表 - 副本7.14.xlsx]Sheet2'!#REF!,8,0)</f>
        <v>#REF!</v>
      </c>
      <c r="H115" s="12" t="e">
        <f>VLOOKUP(B115,'[2020年单位供养人员基本情况表 - 副本7.14.xlsx]Sheet2'!#REF!,9,0)</f>
        <v>#REF!</v>
      </c>
      <c r="I115" s="12">
        <v>0.8</v>
      </c>
      <c r="J115" s="35">
        <f t="shared" si="11"/>
        <v>0.12</v>
      </c>
      <c r="K115" s="36">
        <v>15</v>
      </c>
      <c r="L115" s="35">
        <f>VLOOKUP(C115,'[1]预算单位统计5.6 '!A$1:K$65536,11,0)</f>
        <v>0</v>
      </c>
      <c r="M115" s="19"/>
      <c r="O115" s="7" t="str">
        <f>VLOOKUP(C115,'[1]预算单位统计5.6 '!A$1:O$65536,15,0)</f>
        <v>无食堂</v>
      </c>
    </row>
    <row r="116" ht="30.95" customHeight="1" spans="1:15">
      <c r="A116" s="12">
        <v>111</v>
      </c>
      <c r="B116" s="19" t="s">
        <v>240</v>
      </c>
      <c r="C116" s="20" t="s">
        <v>241</v>
      </c>
      <c r="D116" s="12" t="s">
        <v>18</v>
      </c>
      <c r="E116" s="12" t="s">
        <v>18</v>
      </c>
      <c r="F116" s="12" t="e">
        <f>VLOOKUP(B116,'[2020年单位供养人员基本情况表 - 副本7.14.xlsx]Sheet2'!#REF!,3,0)</f>
        <v>#REF!</v>
      </c>
      <c r="G116" s="12" t="e">
        <f>VLOOKUP(B116,'[2020年单位供养人员基本情况表 - 副本7.14.xlsx]Sheet2'!#REF!,8,0)</f>
        <v>#REF!</v>
      </c>
      <c r="H116" s="12" t="e">
        <f>VLOOKUP(B116,'[2020年单位供养人员基本情况表 - 副本7.14.xlsx]Sheet2'!#REF!,9,0)</f>
        <v>#REF!</v>
      </c>
      <c r="I116" s="12">
        <v>0.75</v>
      </c>
      <c r="J116" s="35">
        <f t="shared" si="11"/>
        <v>0.1125</v>
      </c>
      <c r="K116" s="36">
        <v>14</v>
      </c>
      <c r="L116" s="35">
        <f>VLOOKUP(C116,'[1]预算单位统计5.6 '!A$1:K$65536,11,0)</f>
        <v>0.08</v>
      </c>
      <c r="M116" s="19"/>
      <c r="O116" s="7" t="str">
        <f>VLOOKUP(C116,'[1]预算单位统计5.6 '!A$1:O$65536,15,0)</f>
        <v>无食堂</v>
      </c>
    </row>
    <row r="117" ht="30.95" customHeight="1" spans="1:15">
      <c r="A117" s="12">
        <v>112</v>
      </c>
      <c r="B117" s="19" t="s">
        <v>242</v>
      </c>
      <c r="C117" s="20" t="s">
        <v>243</v>
      </c>
      <c r="D117" s="12" t="s">
        <v>18</v>
      </c>
      <c r="E117" s="12" t="s">
        <v>18</v>
      </c>
      <c r="F117" s="12" t="e">
        <f>VLOOKUP(B117,'[2020年单位供养人员基本情况表 - 副本7.14.xlsx]Sheet2'!#REF!,3,0)</f>
        <v>#REF!</v>
      </c>
      <c r="G117" s="12" t="e">
        <f>VLOOKUP(B117,'[2020年单位供养人员基本情况表 - 副本7.14.xlsx]Sheet2'!#REF!,8,0)</f>
        <v>#REF!</v>
      </c>
      <c r="H117" s="12" t="e">
        <f>VLOOKUP(B117,'[2020年单位供养人员基本情况表 - 副本7.14.xlsx]Sheet2'!#REF!,9,0)</f>
        <v>#REF!</v>
      </c>
      <c r="I117" s="12">
        <v>13.6</v>
      </c>
      <c r="J117" s="35">
        <f t="shared" si="11"/>
        <v>2.04</v>
      </c>
      <c r="K117" s="36">
        <v>20</v>
      </c>
      <c r="L117" s="35">
        <f>VLOOKUP(C117,'[1]预算单位统计5.6 '!A$1:K$65536,11,0)</f>
        <v>0.46</v>
      </c>
      <c r="M117" s="19" t="s">
        <v>244</v>
      </c>
      <c r="O117" s="7" t="str">
        <f>VLOOKUP(C117,'[1]预算单位统计5.6 '!A$1:O$65536,15,0)</f>
        <v>无食堂</v>
      </c>
    </row>
    <row r="118" ht="30.95" customHeight="1" spans="1:15">
      <c r="A118" s="12">
        <v>113</v>
      </c>
      <c r="B118" s="19" t="s">
        <v>245</v>
      </c>
      <c r="C118" s="20" t="s">
        <v>246</v>
      </c>
      <c r="D118" s="12" t="s">
        <v>18</v>
      </c>
      <c r="E118" s="12" t="s">
        <v>18</v>
      </c>
      <c r="F118" s="12" t="e">
        <f>VLOOKUP(B118,'[2020年单位供养人员基本情况表 - 副本7.14.xlsx]Sheet2'!#REF!,3,0)</f>
        <v>#REF!</v>
      </c>
      <c r="G118" s="12" t="e">
        <f>VLOOKUP(B118,'[2020年单位供养人员基本情况表 - 副本7.14.xlsx]Sheet2'!#REF!,8,0)</f>
        <v>#REF!</v>
      </c>
      <c r="H118" s="12" t="e">
        <f>VLOOKUP(B118,'[2020年单位供养人员基本情况表 - 副本7.14.xlsx]Sheet2'!#REF!,9,0)</f>
        <v>#REF!</v>
      </c>
      <c r="I118" s="12">
        <v>4.92</v>
      </c>
      <c r="J118" s="35">
        <f t="shared" si="11"/>
        <v>0.738</v>
      </c>
      <c r="K118" s="36">
        <v>30</v>
      </c>
      <c r="L118" s="35">
        <f>VLOOKUP(C118,'[1]预算单位统计5.6 '!A$1:K$65536,11,0)</f>
        <v>0</v>
      </c>
      <c r="M118" s="22"/>
      <c r="O118" s="7" t="str">
        <f>VLOOKUP(C118,'[1]预算单位统计5.6 '!A$1:O$65536,15,0)</f>
        <v/>
      </c>
    </row>
    <row r="119" ht="30.95" customHeight="1" spans="1:15">
      <c r="A119" s="12">
        <v>114</v>
      </c>
      <c r="B119" s="45" t="s">
        <v>247</v>
      </c>
      <c r="C119" s="46" t="s">
        <v>248</v>
      </c>
      <c r="D119" s="12" t="s">
        <v>18</v>
      </c>
      <c r="E119" s="12" t="s">
        <v>18</v>
      </c>
      <c r="F119" s="12" t="e">
        <f>VLOOKUP(B119,'[2020年单位供养人员基本情况表 - 副本7.14.xlsx]Sheet2'!#REF!,3,0)</f>
        <v>#REF!</v>
      </c>
      <c r="G119" s="12" t="e">
        <f>VLOOKUP(B119,'[2020年单位供养人员基本情况表 - 副本7.14.xlsx]Sheet2'!#REF!,8,0)</f>
        <v>#REF!</v>
      </c>
      <c r="H119" s="12" t="e">
        <f>VLOOKUP(B119,'[2020年单位供养人员基本情况表 - 副本7.14.xlsx]Sheet2'!#REF!,9,0)</f>
        <v>#REF!</v>
      </c>
      <c r="I119" s="12" t="e">
        <f>(4100*F119)/10000</f>
        <v>#REF!</v>
      </c>
      <c r="J119" s="35" t="e">
        <f t="shared" si="11"/>
        <v>#REF!</v>
      </c>
      <c r="K119" s="36">
        <v>42</v>
      </c>
      <c r="L119" s="35">
        <f>VLOOKUP(C119,'[1]预算单位统计5.6 '!A$1:K$65536,11,0)</f>
        <v>10.85</v>
      </c>
      <c r="M119" s="19"/>
      <c r="O119" s="7" t="str">
        <f>VLOOKUP(C119,'[1]预算单位统计5.6 '!A$1:O$65536,15,0)</f>
        <v>食堂外包</v>
      </c>
    </row>
    <row r="120" ht="30.95" customHeight="1" spans="1:15">
      <c r="A120" s="12">
        <v>115</v>
      </c>
      <c r="B120" s="45" t="s">
        <v>249</v>
      </c>
      <c r="C120" s="46" t="s">
        <v>250</v>
      </c>
      <c r="D120" s="12" t="s">
        <v>18</v>
      </c>
      <c r="E120" s="12" t="s">
        <v>18</v>
      </c>
      <c r="F120" s="12" t="e">
        <f>VLOOKUP(B120,'[2020年单位供养人员基本情况表 - 副本7.14.xlsx]Sheet2'!#REF!,3,0)</f>
        <v>#REF!</v>
      </c>
      <c r="G120" s="12" t="e">
        <f>VLOOKUP(B120,'[2020年单位供养人员基本情况表 - 副本7.14.xlsx]Sheet2'!#REF!,8,0)</f>
        <v>#REF!</v>
      </c>
      <c r="H120" s="12" t="e">
        <f>VLOOKUP(B120,'[2020年单位供养人员基本情况表 - 副本7.14.xlsx]Sheet2'!#REF!,9,0)</f>
        <v>#REF!</v>
      </c>
      <c r="I120" s="12" t="e">
        <f>(4100*F120)/10000</f>
        <v>#REF!</v>
      </c>
      <c r="J120" s="35" t="e">
        <f t="shared" si="11"/>
        <v>#REF!</v>
      </c>
      <c r="K120" s="36">
        <v>49</v>
      </c>
      <c r="L120" s="35">
        <f>VLOOKUP(C120,'[1]预算单位统计5.6 '!A$1:K$65536,11,0)</f>
        <v>0.86</v>
      </c>
      <c r="M120" s="19"/>
      <c r="O120" s="7" t="str">
        <f>VLOOKUP(C120,'[1]预算单位统计5.6 '!A$1:O$65536,15,0)</f>
        <v>预留份额多报了1.3万元。</v>
      </c>
    </row>
    <row r="121" ht="30.95" customHeight="1" spans="1:15">
      <c r="A121" s="12">
        <v>116</v>
      </c>
      <c r="B121" s="45" t="s">
        <v>251</v>
      </c>
      <c r="C121" s="46" t="s">
        <v>252</v>
      </c>
      <c r="D121" s="12" t="s">
        <v>18</v>
      </c>
      <c r="E121" s="12" t="s">
        <v>18</v>
      </c>
      <c r="F121" s="12" t="e">
        <f>VLOOKUP(B121,'[2020年单位供养人员基本情况表 - 副本7.14.xlsx]Sheet2'!#REF!,3,0)</f>
        <v>#REF!</v>
      </c>
      <c r="G121" s="12" t="e">
        <f>VLOOKUP(B121,'[2020年单位供养人员基本情况表 - 副本7.14.xlsx]Sheet2'!#REF!,8,0)</f>
        <v>#REF!</v>
      </c>
      <c r="H121" s="12" t="e">
        <f>VLOOKUP(B121,'[2020年单位供养人员基本情况表 - 副本7.14.xlsx]Sheet2'!#REF!,9,0)</f>
        <v>#REF!</v>
      </c>
      <c r="I121" s="12" t="e">
        <f>(4100*F121)/10000</f>
        <v>#REF!</v>
      </c>
      <c r="J121" s="35" t="e">
        <f t="shared" si="11"/>
        <v>#REF!</v>
      </c>
      <c r="K121" s="36">
        <v>35</v>
      </c>
      <c r="L121" s="35">
        <f>VLOOKUP(C121,'[1]预算单位统计5.6 '!A$1:K$65536,11,0)</f>
        <v>0.13</v>
      </c>
      <c r="M121" s="19"/>
      <c r="O121" s="7" t="str">
        <f>VLOOKUP(C121,'[1]预算单位统计5.6 '!A$1:O$65536,15,0)</f>
        <v/>
      </c>
    </row>
    <row r="122" ht="42.95" customHeight="1" spans="1:15">
      <c r="A122" s="12">
        <v>117</v>
      </c>
      <c r="B122" s="19" t="s">
        <v>253</v>
      </c>
      <c r="C122" s="20" t="s">
        <v>254</v>
      </c>
      <c r="D122" s="12" t="s">
        <v>18</v>
      </c>
      <c r="E122" s="12" t="s">
        <v>18</v>
      </c>
      <c r="F122" s="12" t="e">
        <f>VLOOKUP(B122,'[2020年单位供养人员基本情况表 - 副本7.14.xlsx]Sheet2'!#REF!,3,0)</f>
        <v>#REF!</v>
      </c>
      <c r="G122" s="12" t="e">
        <f>VLOOKUP(B122,'[2020年单位供养人员基本情况表 - 副本7.14.xlsx]Sheet2'!#REF!,8,0)</f>
        <v>#REF!</v>
      </c>
      <c r="H122" s="12" t="e">
        <f>VLOOKUP(B122,'[2020年单位供养人员基本情况表 - 副本7.14.xlsx]Sheet2'!#REF!,9,0)</f>
        <v>#REF!</v>
      </c>
      <c r="I122" s="12">
        <v>54</v>
      </c>
      <c r="J122" s="35">
        <v>8.11</v>
      </c>
      <c r="K122" s="36">
        <v>157</v>
      </c>
      <c r="L122" s="35">
        <f>VLOOKUP(C122,'[1]预算单位统计5.6 '!A$1:K$65536,11,0)</f>
        <v>7.6</v>
      </c>
      <c r="M122" s="22"/>
      <c r="O122" s="7" t="str">
        <f>VLOOKUP(C122,'[1]预算单位统计5.6 '!A$1:O$65536,15,0)</f>
        <v>无食堂</v>
      </c>
    </row>
    <row r="123" ht="30.95" customHeight="1" spans="1:15">
      <c r="A123" s="12">
        <v>118</v>
      </c>
      <c r="B123" s="19" t="s">
        <v>255</v>
      </c>
      <c r="C123" s="20" t="s">
        <v>256</v>
      </c>
      <c r="D123" s="12" t="s">
        <v>18</v>
      </c>
      <c r="E123" s="12" t="s">
        <v>18</v>
      </c>
      <c r="F123" s="12" t="e">
        <f>VLOOKUP(B123,'[2020年单位供养人员基本情况表 - 副本7.14.xlsx]Sheet2'!#REF!,3,0)</f>
        <v>#REF!</v>
      </c>
      <c r="G123" s="12" t="e">
        <f>VLOOKUP(B123,'[2020年单位供养人员基本情况表 - 副本7.14.xlsx]Sheet2'!#REF!,8,0)</f>
        <v>#REF!</v>
      </c>
      <c r="H123" s="12" t="e">
        <f>VLOOKUP(B123,'[2020年单位供养人员基本情况表 - 副本7.14.xlsx]Sheet2'!#REF!,9,0)</f>
        <v>#REF!</v>
      </c>
      <c r="I123" s="12">
        <v>2.5</v>
      </c>
      <c r="J123" s="35">
        <f t="shared" ref="J123:J128" si="12">I123*0.15</f>
        <v>0.375</v>
      </c>
      <c r="K123" s="36">
        <v>7</v>
      </c>
      <c r="L123" s="35">
        <f>VLOOKUP(C123,'[1]预算单位统计5.6 '!A$1:K$65536,11,0)</f>
        <v>0.18</v>
      </c>
      <c r="M123" s="19"/>
      <c r="O123" s="7" t="str">
        <f>VLOOKUP(C123,'[1]预算单位统计5.6 '!A$1:O$65536,15,0)</f>
        <v/>
      </c>
    </row>
    <row r="124" s="3" customFormat="1" ht="30.95" customHeight="1" spans="1:15">
      <c r="A124" s="12">
        <v>119</v>
      </c>
      <c r="B124" s="52" t="s">
        <v>257</v>
      </c>
      <c r="C124" s="20" t="s">
        <v>258</v>
      </c>
      <c r="D124" s="48" t="s">
        <v>18</v>
      </c>
      <c r="E124" s="12" t="s">
        <v>18</v>
      </c>
      <c r="F124" s="12" t="e">
        <f>VLOOKUP(B124,'[2020年单位供养人员基本情况表 - 副本7.14.xlsx]Sheet2'!#REF!,3,0)</f>
        <v>#REF!</v>
      </c>
      <c r="G124" s="12" t="e">
        <f>VLOOKUP(B124,'[2020年单位供养人员基本情况表 - 副本7.14.xlsx]Sheet2'!#REF!,8,0)</f>
        <v>#REF!</v>
      </c>
      <c r="H124" s="12" t="e">
        <f>VLOOKUP(B124,'[2020年单位供养人员基本情况表 - 副本7.14.xlsx]Sheet2'!#REF!,9,0)</f>
        <v>#REF!</v>
      </c>
      <c r="I124" s="12">
        <v>1.88</v>
      </c>
      <c r="J124" s="35">
        <f t="shared" si="12"/>
        <v>0.282</v>
      </c>
      <c r="K124" s="36">
        <v>6</v>
      </c>
      <c r="L124" s="35">
        <f>VLOOKUP(C124,'[1]预算单位统计5.6 '!A$1:K$65536,11,0)</f>
        <v>0.15</v>
      </c>
      <c r="M124" s="52"/>
      <c r="O124" s="7" t="str">
        <f>VLOOKUP(C124,'[1]预算单位统计5.6 '!A$1:O$65536,15,0)</f>
        <v/>
      </c>
    </row>
    <row r="125" ht="30.95" customHeight="1" spans="1:15">
      <c r="A125" s="12">
        <v>120</v>
      </c>
      <c r="B125" s="45" t="s">
        <v>259</v>
      </c>
      <c r="C125" s="46" t="s">
        <v>260</v>
      </c>
      <c r="D125" s="12" t="s">
        <v>18</v>
      </c>
      <c r="E125" s="12" t="s">
        <v>18</v>
      </c>
      <c r="F125" s="12" t="e">
        <f>VLOOKUP(B125,'[2020年单位供养人员基本情况表 - 副本7.14.xlsx]Sheet2'!#REF!,3,0)</f>
        <v>#REF!</v>
      </c>
      <c r="G125" s="12" t="e">
        <f>VLOOKUP(B125,'[2020年单位供养人员基本情况表 - 副本7.14.xlsx]Sheet2'!#REF!,8,0)</f>
        <v>#REF!</v>
      </c>
      <c r="H125" s="12" t="e">
        <f>VLOOKUP(B125,'[2020年单位供养人员基本情况表 - 副本7.14.xlsx]Sheet2'!#REF!,9,0)</f>
        <v>#REF!</v>
      </c>
      <c r="I125" s="12">
        <v>11.3</v>
      </c>
      <c r="J125" s="35">
        <f t="shared" si="12"/>
        <v>1.695</v>
      </c>
      <c r="K125" s="36">
        <v>36</v>
      </c>
      <c r="L125" s="35">
        <f>VLOOKUP(C125,'[1]预算单位统计5.6 '!A$1:K$65536,11,0)</f>
        <v>0.37</v>
      </c>
      <c r="M125" s="19"/>
      <c r="O125" s="7" t="str">
        <f>VLOOKUP(C125,'[1]预算单位统计5.6 '!A$1:O$65536,15,0)</f>
        <v/>
      </c>
    </row>
    <row r="126" ht="30.95" customHeight="1" spans="1:15">
      <c r="A126" s="12">
        <v>121</v>
      </c>
      <c r="B126" s="19" t="s">
        <v>261</v>
      </c>
      <c r="C126" s="20" t="s">
        <v>262</v>
      </c>
      <c r="D126" s="12" t="s">
        <v>18</v>
      </c>
      <c r="E126" s="12" t="s">
        <v>18</v>
      </c>
      <c r="F126" s="12">
        <v>93</v>
      </c>
      <c r="G126" s="12">
        <v>76</v>
      </c>
      <c r="H126" s="12">
        <v>17</v>
      </c>
      <c r="I126" s="12">
        <v>43.17</v>
      </c>
      <c r="J126" s="35">
        <f t="shared" si="12"/>
        <v>6.4755</v>
      </c>
      <c r="K126" s="36">
        <v>40</v>
      </c>
      <c r="L126" s="35">
        <f>VLOOKUP(C126,'[1]预算单位统计5.6 '!A$1:K$65536,11,0)</f>
        <v>0.09</v>
      </c>
      <c r="M126" s="19" t="s">
        <v>263</v>
      </c>
      <c r="O126" s="7" t="str">
        <f>VLOOKUP(C126,'[1]预算单位统计5.6 '!A$1:O$65536,15,0)</f>
        <v/>
      </c>
    </row>
    <row r="127" ht="30.95" customHeight="1" spans="1:15">
      <c r="A127" s="12">
        <v>122</v>
      </c>
      <c r="B127" s="45" t="s">
        <v>264</v>
      </c>
      <c r="C127" s="46" t="s">
        <v>265</v>
      </c>
      <c r="D127" s="12" t="s">
        <v>18</v>
      </c>
      <c r="E127" s="12" t="s">
        <v>18</v>
      </c>
      <c r="F127" s="12" t="e">
        <f>VLOOKUP(B127,'[2020年单位供养人员基本情况表 - 副本7.14.xlsx]Sheet2'!#REF!,3,0)</f>
        <v>#REF!</v>
      </c>
      <c r="G127" s="12" t="e">
        <f>VLOOKUP(B127,'[2020年单位供养人员基本情况表 - 副本7.14.xlsx]Sheet2'!#REF!,8,0)</f>
        <v>#REF!</v>
      </c>
      <c r="H127" s="12" t="e">
        <f>VLOOKUP(B127,'[2020年单位供养人员基本情况表 - 副本7.14.xlsx]Sheet2'!#REF!,9,0)</f>
        <v>#REF!</v>
      </c>
      <c r="I127" s="12">
        <v>0.7</v>
      </c>
      <c r="J127" s="35">
        <f t="shared" si="12"/>
        <v>0.105</v>
      </c>
      <c r="K127" s="36">
        <f ca="1">SUM(K10:K129)</f>
        <v>0</v>
      </c>
      <c r="L127" s="35">
        <f>VLOOKUP(C127,'[1]预算单位统计5.6 '!A$1:K$65536,11,0)</f>
        <v>0</v>
      </c>
      <c r="M127" s="19" t="s">
        <v>266</v>
      </c>
      <c r="O127" s="7" t="str">
        <f>VLOOKUP(C127,'[1]预算单位统计5.6 '!A$1:O$65536,15,0)</f>
        <v>无食堂</v>
      </c>
    </row>
    <row r="128" ht="30.95" customHeight="1" spans="1:15">
      <c r="A128" s="12">
        <v>123</v>
      </c>
      <c r="B128" s="19" t="s">
        <v>267</v>
      </c>
      <c r="C128" s="21" t="s">
        <v>268</v>
      </c>
      <c r="D128" s="12" t="s">
        <v>18</v>
      </c>
      <c r="E128" s="12" t="s">
        <v>18</v>
      </c>
      <c r="F128" s="12">
        <v>271</v>
      </c>
      <c r="G128" s="12">
        <v>232</v>
      </c>
      <c r="H128" s="12">
        <v>39</v>
      </c>
      <c r="I128" s="12">
        <f>(4100*F128)/10000</f>
        <v>111.11</v>
      </c>
      <c r="J128" s="35">
        <f t="shared" si="12"/>
        <v>16.6665</v>
      </c>
      <c r="K128" s="36">
        <v>222</v>
      </c>
      <c r="L128" s="35">
        <f>VLOOKUP(C128,'[1]预算单位统计5.6 '!A$1:K$65536,11,0)</f>
        <v>4.84</v>
      </c>
      <c r="M128" s="19" t="s">
        <v>176</v>
      </c>
      <c r="O128" s="7" t="str">
        <f>VLOOKUP(C128,'[1]预算单位统计5.6 '!A$1:O$65536,15,0)</f>
        <v>无食堂含二级部门</v>
      </c>
    </row>
    <row r="129" s="1" customFormat="1" ht="30.95" customHeight="1" spans="1:15">
      <c r="A129" s="13"/>
      <c r="B129" s="57" t="s">
        <v>269</v>
      </c>
      <c r="C129" s="39"/>
      <c r="D129" s="13">
        <v>123</v>
      </c>
      <c r="E129" s="13">
        <v>123</v>
      </c>
      <c r="F129" s="12" t="e">
        <f>SUM(F6:F128)</f>
        <v>#REF!</v>
      </c>
      <c r="G129" s="12" t="e">
        <f>SUM(G6:G128)</f>
        <v>#REF!</v>
      </c>
      <c r="H129" s="12" t="e">
        <f>SUM(H6:H128)</f>
        <v>#REF!</v>
      </c>
      <c r="I129" s="59" t="e">
        <f>SUM(I6:I128)</f>
        <v>#REF!</v>
      </c>
      <c r="J129" s="59" t="e">
        <f>SUM(J6:J128)</f>
        <v>#REF!</v>
      </c>
      <c r="K129" s="60">
        <v>7066.49</v>
      </c>
      <c r="L129" s="35">
        <f>SUM(L6:L128)</f>
        <v>94.2</v>
      </c>
      <c r="M129" s="39"/>
      <c r="O129" s="7" t="e">
        <f>VLOOKUP(C129,'[1]预算单位统计5.6 '!A$1:O$65536,15,0)</f>
        <v>#N/A</v>
      </c>
    </row>
    <row r="130" s="5" customFormat="1" ht="30.95" customHeight="1" spans="1:15">
      <c r="A130" s="58"/>
      <c r="B130" s="58" t="s">
        <v>270</v>
      </c>
      <c r="C130" s="25" t="s">
        <v>271</v>
      </c>
      <c r="D130" s="42">
        <f>VLOOKUP(C130,'[1]预算单位统计5.6 '!A$1:C$65536,2,0)</f>
        <v>201</v>
      </c>
      <c r="E130" s="42">
        <f>VLOOKUP(C130,'[1]预算单位统计5.6 '!A$1:G$65536,7,0)</f>
        <v>253</v>
      </c>
      <c r="F130" s="58"/>
      <c r="G130" s="58"/>
      <c r="H130" s="58"/>
      <c r="I130" s="58">
        <v>2796.95</v>
      </c>
      <c r="J130" s="58"/>
      <c r="K130" s="61"/>
      <c r="L130" s="58">
        <f>VLOOKUP(C130,'[1]预算单位统计5.6 '!A$1:K$65536,11,0)</f>
        <v>103.76</v>
      </c>
      <c r="M130" s="62"/>
      <c r="O130" s="7" t="str">
        <f>VLOOKUP(C130,'[1]预算单位统计5.6 '!A$1:O$65536,15,0)</f>
        <v/>
      </c>
    </row>
    <row r="131" s="5" customFormat="1" ht="30.95" customHeight="1" spans="1:15">
      <c r="A131" s="58"/>
      <c r="B131" s="58" t="s">
        <v>272</v>
      </c>
      <c r="C131" s="25" t="s">
        <v>273</v>
      </c>
      <c r="D131" s="42">
        <f>VLOOKUP(C131,'[1]预算单位统计5.6 '!A$1:C$65536,2,0)</f>
        <v>201</v>
      </c>
      <c r="E131" s="42">
        <f>VLOOKUP(C131,'[1]预算单位统计5.6 '!A$1:G$65536,7,0)</f>
        <v>208</v>
      </c>
      <c r="F131" s="58"/>
      <c r="G131" s="58"/>
      <c r="H131" s="58"/>
      <c r="I131" s="58">
        <v>777.42</v>
      </c>
      <c r="J131" s="58"/>
      <c r="K131" s="61"/>
      <c r="L131" s="58">
        <f>VLOOKUP(C131,'[1]预算单位统计5.6 '!A$1:K$65536,11,0)</f>
        <v>244.17</v>
      </c>
      <c r="M131" s="62"/>
      <c r="O131" s="7" t="str">
        <f>VLOOKUP(C131,'[1]预算单位统计5.6 '!A$1:O$65536,15,0)</f>
        <v/>
      </c>
    </row>
    <row r="132" s="5" customFormat="1" ht="30.95" customHeight="1" spans="1:15">
      <c r="A132" s="58"/>
      <c r="B132" s="58" t="s">
        <v>274</v>
      </c>
      <c r="C132" s="25" t="s">
        <v>275</v>
      </c>
      <c r="D132" s="42">
        <f>VLOOKUP(C132,'[1]预算单位统计5.6 '!A$1:C$65536,2,0)</f>
        <v>59</v>
      </c>
      <c r="E132" s="42">
        <f>VLOOKUP(C132,'[1]预算单位统计5.6 '!A$1:G$65536,7,0)</f>
        <v>68</v>
      </c>
      <c r="F132" s="58"/>
      <c r="G132" s="58"/>
      <c r="H132" s="58"/>
      <c r="I132" s="58">
        <v>1148.83</v>
      </c>
      <c r="J132" s="58"/>
      <c r="K132" s="61"/>
      <c r="L132" s="58">
        <f>VLOOKUP(C132,'[1]预算单位统计5.6 '!A$1:K$65536,11,0)</f>
        <v>3.25</v>
      </c>
      <c r="M132" s="62"/>
      <c r="O132" s="7" t="str">
        <f>VLOOKUP(C132,'[1]预算单位统计5.6 '!A$1:O$65536,15,0)</f>
        <v>(黄石港区国有资产监督管理局)</v>
      </c>
    </row>
    <row r="133" s="2" customFormat="1" ht="30.95" customHeight="1" spans="1:15">
      <c r="A133" s="42"/>
      <c r="B133" s="42" t="s">
        <v>276</v>
      </c>
      <c r="C133" s="25" t="s">
        <v>277</v>
      </c>
      <c r="D133" s="42">
        <f>VLOOKUP(C133,'[1]预算单位统计5.6 '!A$1:C$65536,2,0)</f>
        <v>63</v>
      </c>
      <c r="E133" s="42">
        <f>VLOOKUP(C133,'[1]预算单位统计5.6 '!A$1:G$65536,7,0)</f>
        <v>68</v>
      </c>
      <c r="F133" s="42"/>
      <c r="G133" s="42"/>
      <c r="H133" s="42"/>
      <c r="I133" s="42">
        <v>191.84</v>
      </c>
      <c r="J133" s="42"/>
      <c r="K133" s="54"/>
      <c r="L133" s="58">
        <f>VLOOKUP(C133,'[1]预算单位统计5.6 '!A$1:K$65536,11,0)</f>
        <v>12.71</v>
      </c>
      <c r="M133" s="43"/>
      <c r="O133" s="7" t="str">
        <f>VLOOKUP(C133,'[1]预算单位统计5.6 '!A$1:O$65536,15,0)</f>
        <v/>
      </c>
    </row>
    <row r="134" s="2" customFormat="1" ht="30.95" customHeight="1" spans="1:15">
      <c r="A134" s="42"/>
      <c r="B134" s="42" t="s">
        <v>278</v>
      </c>
      <c r="C134" s="25" t="s">
        <v>279</v>
      </c>
      <c r="D134" s="42">
        <f>VLOOKUP(C134,'[1]预算单位统计5.6 '!A$1:C$65536,2,0)</f>
        <v>67</v>
      </c>
      <c r="E134" s="42">
        <f>VLOOKUP(C134,'[1]预算单位统计5.6 '!A$1:G$65536,7,0)</f>
        <v>71</v>
      </c>
      <c r="F134" s="42"/>
      <c r="G134" s="42"/>
      <c r="H134" s="42"/>
      <c r="I134" s="42">
        <v>217.87</v>
      </c>
      <c r="J134" s="42"/>
      <c r="K134" s="54"/>
      <c r="L134" s="58">
        <f>VLOOKUP(C134,'[1]预算单位统计5.6 '!A$1:K$65536,11,0)</f>
        <v>14.18</v>
      </c>
      <c r="M134" s="43"/>
      <c r="O134" s="7" t="str">
        <f>VLOOKUP(C134,'[1]预算单位统计5.6 '!A$1:O$65536,15,0)</f>
        <v>本单位无食堂，共用区机关事务服务中心政府机关食堂，单位一共12人，工会物资没人500，我局全额采购6000的物资，所以完成比例较高</v>
      </c>
    </row>
    <row r="135" ht="30.95" customHeight="1" spans="1:15">
      <c r="A135" s="12"/>
      <c r="B135" s="41" t="s">
        <v>280</v>
      </c>
      <c r="C135" s="25" t="s">
        <v>281</v>
      </c>
      <c r="D135" s="42">
        <f>VLOOKUP(C135,'[1]预算单位统计5.6 '!A$1:C$65536,2,0)</f>
        <v>66</v>
      </c>
      <c r="E135" s="42">
        <f>VLOOKUP(C135,'[1]预算单位统计5.6 '!A$1:G$65536,7,0)</f>
        <v>68</v>
      </c>
      <c r="F135" s="12"/>
      <c r="G135" s="12"/>
      <c r="H135" s="12"/>
      <c r="I135" s="12">
        <v>495.86</v>
      </c>
      <c r="J135" s="12"/>
      <c r="K135" s="36"/>
      <c r="L135" s="58">
        <f>VLOOKUP(C135,'[1]预算单位统计5.6 '!A$1:K$65536,11,0)</f>
        <v>7.27</v>
      </c>
      <c r="M135" s="19"/>
      <c r="O135" s="7" t="str">
        <f>VLOOKUP(C135,'[1]预算单位统计5.6 '!A$1:O$65536,15,0)</f>
        <v>10月9号</v>
      </c>
    </row>
    <row r="136" ht="30.95" customHeight="1" spans="1:13">
      <c r="A136" s="12"/>
      <c r="B136" s="57" t="s">
        <v>282</v>
      </c>
      <c r="C136" s="39"/>
      <c r="D136" s="13">
        <f t="shared" ref="D136:I136" si="13">SUM(D129:D135)</f>
        <v>780</v>
      </c>
      <c r="E136" s="13">
        <f t="shared" si="13"/>
        <v>859</v>
      </c>
      <c r="F136" s="12"/>
      <c r="G136" s="12"/>
      <c r="H136" s="12"/>
      <c r="I136" s="12" t="e">
        <f t="shared" si="13"/>
        <v>#REF!</v>
      </c>
      <c r="J136" s="12"/>
      <c r="K136" s="36"/>
      <c r="L136" s="58">
        <f>SUM(L129:L135)</f>
        <v>479.54</v>
      </c>
      <c r="M136" s="19"/>
    </row>
  </sheetData>
  <mergeCells count="13">
    <mergeCell ref="A1:B1"/>
    <mergeCell ref="B2:M2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conditionalFormatting sqref="C18">
    <cfRule type="duplicateValues" dxfId="0" priority="7"/>
  </conditionalFormatting>
  <conditionalFormatting sqref="C69">
    <cfRule type="duplicateValues" dxfId="0" priority="11"/>
  </conditionalFormatting>
  <conditionalFormatting sqref="B93">
    <cfRule type="duplicateValues" dxfId="0" priority="23"/>
  </conditionalFormatting>
  <conditionalFormatting sqref="C93">
    <cfRule type="duplicateValues" dxfId="0" priority="21"/>
  </conditionalFormatting>
  <conditionalFormatting sqref="C94">
    <cfRule type="duplicateValues" dxfId="0" priority="22"/>
  </conditionalFormatting>
  <conditionalFormatting sqref="C99">
    <cfRule type="duplicateValues" dxfId="0" priority="20"/>
  </conditionalFormatting>
  <conditionalFormatting sqref="C111">
    <cfRule type="duplicateValues" dxfId="0" priority="18"/>
  </conditionalFormatting>
  <conditionalFormatting sqref="C112">
    <cfRule type="duplicateValues" dxfId="0" priority="17"/>
  </conditionalFormatting>
  <conditionalFormatting sqref="B129">
    <cfRule type="duplicateValues" dxfId="0" priority="9"/>
  </conditionalFormatting>
  <conditionalFormatting sqref="C130">
    <cfRule type="duplicateValues" dxfId="0" priority="6"/>
  </conditionalFormatting>
  <conditionalFormatting sqref="C131">
    <cfRule type="duplicateValues" dxfId="0" priority="5"/>
  </conditionalFormatting>
  <conditionalFormatting sqref="C132">
    <cfRule type="duplicateValues" dxfId="0" priority="4"/>
  </conditionalFormatting>
  <conditionalFormatting sqref="C133">
    <cfRule type="duplicateValues" dxfId="0" priority="3"/>
  </conditionalFormatting>
  <conditionalFormatting sqref="C134">
    <cfRule type="duplicateValues" dxfId="0" priority="2"/>
  </conditionalFormatting>
  <conditionalFormatting sqref="C135">
    <cfRule type="duplicateValues" dxfId="0" priority="1"/>
  </conditionalFormatting>
  <conditionalFormatting sqref="B136">
    <cfRule type="duplicateValues" dxfId="0" priority="8"/>
  </conditionalFormatting>
  <conditionalFormatting sqref="B130:B135">
    <cfRule type="duplicateValues" dxfId="0" priority="10"/>
  </conditionalFormatting>
  <conditionalFormatting sqref="C107:C110">
    <cfRule type="duplicateValues" dxfId="0" priority="19"/>
  </conditionalFormatting>
  <conditionalFormatting sqref="C113:C115">
    <cfRule type="duplicateValues" dxfId="0" priority="16"/>
  </conditionalFormatting>
  <conditionalFormatting sqref="C116:C118">
    <cfRule type="duplicateValues" dxfId="0" priority="15"/>
  </conditionalFormatting>
  <conditionalFormatting sqref="C119:C121">
    <cfRule type="duplicateValues" dxfId="0" priority="14"/>
  </conditionalFormatting>
  <conditionalFormatting sqref="C122:C124">
    <cfRule type="duplicateValues" dxfId="0" priority="13"/>
  </conditionalFormatting>
  <conditionalFormatting sqref="C125:C127">
    <cfRule type="duplicateValues" dxfId="0" priority="12"/>
  </conditionalFormatting>
  <conditionalFormatting sqref="B94:B128 C100:C106 C95:C98 C92">
    <cfRule type="duplicateValues" dxfId="0" priority="24"/>
  </conditionalFormatting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luoshunqin</dc:creator>
  <cp:lastModifiedBy>Administrator</cp:lastModifiedBy>
  <dcterms:created xsi:type="dcterms:W3CDTF">2021-05-06T09:37:00Z</dcterms:created>
  <dcterms:modified xsi:type="dcterms:W3CDTF">2021-05-12T07:50:02Z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